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KY\Planif_et_Stats\Q stats\"/>
    </mc:Choice>
  </mc:AlternateContent>
  <xr:revisionPtr revIDLastSave="0" documentId="8_{DB909AA1-2B8E-4DEE-A1BC-D5606D666D1C}" xr6:coauthVersionLast="47" xr6:coauthVersionMax="47" xr10:uidLastSave="{00000000-0000-0000-0000-000000000000}"/>
  <bookViews>
    <workbookView xWindow="-120" yWindow="-120" windowWidth="29040" windowHeight="17640" activeTab="4" xr2:uid="{9A295E2B-3F68-4159-8E59-CA1CB943E08A}"/>
  </bookViews>
  <sheets>
    <sheet name="2020" sheetId="1" r:id="rId1"/>
    <sheet name="2021" sheetId="2" r:id="rId2"/>
    <sheet name="2022" sheetId="3" r:id="rId3"/>
    <sheet name="2023" sheetId="4" r:id="rId4"/>
    <sheet name="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V27" i="5" l="1"/>
  <c r="EV28" i="5"/>
  <c r="EV29" i="5"/>
  <c r="EV26" i="5"/>
  <c r="DV27" i="5"/>
  <c r="DV28" i="5"/>
  <c r="DV29" i="5"/>
  <c r="DV26" i="5"/>
  <c r="V12" i="5"/>
  <c r="V9" i="5"/>
  <c r="V10" i="5"/>
  <c r="V11" i="5"/>
  <c r="V8" i="5"/>
  <c r="FH29" i="5" l="1"/>
  <c r="FH28" i="5"/>
  <c r="FH27" i="5"/>
  <c r="FH26" i="5"/>
  <c r="FH23" i="5"/>
  <c r="FH22" i="5"/>
  <c r="FH21" i="5"/>
  <c r="FH20" i="5"/>
  <c r="FH17" i="5"/>
  <c r="FH16" i="5"/>
  <c r="FH15" i="5"/>
  <c r="FH14" i="5"/>
  <c r="FH11" i="5"/>
  <c r="FH10" i="5"/>
  <c r="FH9" i="5"/>
  <c r="FH8" i="5"/>
  <c r="GF15" i="4"/>
  <c r="GF12" i="4"/>
  <c r="GF13" i="4"/>
  <c r="GF14" i="4"/>
  <c r="GF11" i="4"/>
  <c r="GF10" i="4"/>
  <c r="GF4" i="4"/>
  <c r="GF5" i="4"/>
  <c r="GF6" i="4"/>
  <c r="GF7" i="4"/>
  <c r="GF8" i="4"/>
  <c r="GF9" i="4"/>
  <c r="GF3" i="4"/>
  <c r="GE12" i="4"/>
  <c r="GE13" i="4"/>
  <c r="GE14" i="4"/>
  <c r="GE15" i="4"/>
  <c r="GE11" i="4"/>
  <c r="EI27" i="4"/>
  <c r="EI28" i="4"/>
  <c r="EI29" i="4"/>
  <c r="EI26" i="4"/>
  <c r="EI21" i="4"/>
  <c r="EI22" i="4"/>
  <c r="EI23" i="4"/>
  <c r="EI20" i="4"/>
  <c r="EI15" i="4"/>
  <c r="EI16" i="4"/>
  <c r="EI17" i="4"/>
  <c r="EI14" i="4"/>
  <c r="EI9" i="4"/>
  <c r="EI10" i="4"/>
  <c r="EI11" i="4"/>
  <c r="EI8" i="4"/>
  <c r="EH32" i="4"/>
  <c r="EH18" i="4"/>
  <c r="EH14" i="4"/>
  <c r="EH37" i="4"/>
  <c r="FH30" i="5" l="1"/>
  <c r="FI26" i="5" s="1"/>
  <c r="FH12" i="5"/>
  <c r="FI11" i="5" s="1"/>
  <c r="FH24" i="5"/>
  <c r="FI23" i="5" s="1"/>
  <c r="FI9" i="5"/>
  <c r="FI10" i="5"/>
  <c r="FI20" i="5"/>
  <c r="FI21" i="5"/>
  <c r="FI22" i="5"/>
  <c r="FH18" i="5"/>
  <c r="FI8" i="5"/>
  <c r="FI27" i="5" l="1"/>
  <c r="FK27" i="5" s="1"/>
  <c r="FI29" i="5"/>
  <c r="FI28" i="5"/>
  <c r="FK8" i="5"/>
  <c r="FK10" i="5"/>
  <c r="FK9" i="5"/>
  <c r="FI12" i="5"/>
  <c r="FI17" i="5"/>
  <c r="FI14" i="5"/>
  <c r="FI16" i="5"/>
  <c r="FI15" i="5"/>
  <c r="FK22" i="5"/>
  <c r="FK21" i="5"/>
  <c r="FI24" i="5"/>
  <c r="FK20" i="5"/>
  <c r="FK26" i="5"/>
  <c r="FK28" i="5"/>
  <c r="FH32" i="5"/>
  <c r="FK15" i="5" l="1"/>
  <c r="FI18" i="5"/>
  <c r="FK14" i="5"/>
  <c r="FK16" i="5"/>
  <c r="FH29" i="4" l="1"/>
  <c r="FH28" i="4"/>
  <c r="FH27" i="4"/>
  <c r="FH26" i="4"/>
  <c r="FH23" i="4"/>
  <c r="FH22" i="4"/>
  <c r="FH21" i="4"/>
  <c r="FH20" i="4"/>
  <c r="FH17" i="4"/>
  <c r="FH16" i="4"/>
  <c r="FH15" i="4"/>
  <c r="FH14" i="4"/>
  <c r="FH11" i="4"/>
  <c r="FH10" i="4"/>
  <c r="FH9" i="4"/>
  <c r="FH8" i="4"/>
  <c r="FH32" i="3"/>
  <c r="FH18" i="4" l="1"/>
  <c r="FI16" i="4" s="1"/>
  <c r="FH24" i="4"/>
  <c r="FI23" i="4" s="1"/>
  <c r="FH30" i="4"/>
  <c r="FI27" i="4" s="1"/>
  <c r="FI29" i="4"/>
  <c r="FH12" i="4"/>
  <c r="FI9" i="4" s="1"/>
  <c r="FI21" i="4"/>
  <c r="FI20" i="4"/>
  <c r="FI22" i="4"/>
  <c r="FI15" i="4"/>
  <c r="FI17" i="4"/>
  <c r="FI28" i="4"/>
  <c r="FI14" i="4"/>
  <c r="FI26" i="4"/>
  <c r="FH32" i="4" l="1"/>
  <c r="FI11" i="4"/>
  <c r="FK22" i="4"/>
  <c r="FI10" i="4"/>
  <c r="FK21" i="4"/>
  <c r="FI8" i="4"/>
  <c r="FK10" i="4" s="1"/>
  <c r="FK20" i="4"/>
  <c r="FI24" i="4"/>
  <c r="FK27" i="4"/>
  <c r="FK26" i="4"/>
  <c r="FK28" i="4"/>
  <c r="FK15" i="4"/>
  <c r="FK14" i="4"/>
  <c r="FI18" i="4"/>
  <c r="FK16" i="4"/>
  <c r="FK9" i="4" l="1"/>
  <c r="FK8" i="4"/>
  <c r="FI12" i="4"/>
  <c r="FH29" i="3"/>
  <c r="FH28" i="3"/>
  <c r="FH27" i="3"/>
  <c r="FH26" i="3"/>
  <c r="FH23" i="3"/>
  <c r="FH22" i="3"/>
  <c r="FH21" i="3"/>
  <c r="FH20" i="3"/>
  <c r="FH17" i="3"/>
  <c r="FH16" i="3"/>
  <c r="FH15" i="3"/>
  <c r="FH14" i="3"/>
  <c r="FH11" i="3"/>
  <c r="FH10" i="3"/>
  <c r="FH9" i="3"/>
  <c r="FH8" i="3"/>
  <c r="FH18" i="3" l="1"/>
  <c r="FI16" i="3" s="1"/>
  <c r="FH12" i="3"/>
  <c r="FI8" i="3" s="1"/>
  <c r="FI9" i="3"/>
  <c r="FI10" i="3"/>
  <c r="FI11" i="3"/>
  <c r="FI15" i="3"/>
  <c r="FI28" i="3"/>
  <c r="FI17" i="3"/>
  <c r="FI14" i="3"/>
  <c r="FH24" i="3"/>
  <c r="FI23" i="3" s="1"/>
  <c r="FH30" i="3"/>
  <c r="FI29" i="3" s="1"/>
  <c r="FI27" i="3" l="1"/>
  <c r="FI26" i="3"/>
  <c r="FK28" i="3"/>
  <c r="FK26" i="3"/>
  <c r="FK27" i="3"/>
  <c r="FK9" i="3"/>
  <c r="FK8" i="3"/>
  <c r="FK10" i="3"/>
  <c r="FI12" i="3"/>
  <c r="FK15" i="3"/>
  <c r="FK14" i="3"/>
  <c r="FK16" i="3"/>
  <c r="FI18" i="3"/>
  <c r="FI22" i="3"/>
  <c r="FI21" i="3"/>
  <c r="FI20" i="3"/>
  <c r="FK22" i="3" l="1"/>
  <c r="FK21" i="3"/>
  <c r="FK20" i="3"/>
  <c r="FI24" i="3"/>
  <c r="FH26" i="2" l="1"/>
  <c r="FH22" i="2"/>
  <c r="FH15" i="2"/>
  <c r="FH14" i="2"/>
  <c r="FH11" i="2"/>
  <c r="FH10" i="2"/>
  <c r="FH27" i="2"/>
  <c r="FH23" i="2"/>
  <c r="FH21" i="2"/>
  <c r="FH20" i="2"/>
  <c r="FH16" i="2"/>
  <c r="FH9" i="2"/>
  <c r="FH8" i="2"/>
  <c r="FI18" i="1"/>
  <c r="FI24" i="1"/>
  <c r="FI21" i="1"/>
  <c r="FI22" i="1"/>
  <c r="FK22" i="1" s="1"/>
  <c r="FI23" i="1"/>
  <c r="FI20" i="1"/>
  <c r="FI15" i="1"/>
  <c r="FI16" i="1"/>
  <c r="FI17" i="1"/>
  <c r="FI14" i="1"/>
  <c r="FK14" i="1"/>
  <c r="FK10" i="1"/>
  <c r="FK9" i="1"/>
  <c r="FI12" i="1"/>
  <c r="FI9" i="1"/>
  <c r="FI10" i="1"/>
  <c r="FI11" i="1"/>
  <c r="FI8" i="1"/>
  <c r="FK8" i="1" s="1"/>
  <c r="FH27" i="1"/>
  <c r="FH28" i="1"/>
  <c r="FH29" i="1"/>
  <c r="FH24" i="1"/>
  <c r="FH21" i="1"/>
  <c r="FH22" i="1"/>
  <c r="FH23" i="1"/>
  <c r="FH18" i="1"/>
  <c r="FH12" i="1"/>
  <c r="FH15" i="1"/>
  <c r="FH16" i="1"/>
  <c r="FH17" i="1"/>
  <c r="FH26" i="1"/>
  <c r="FH30" i="1" s="1"/>
  <c r="FH20" i="1"/>
  <c r="FH14" i="1"/>
  <c r="FH9" i="1"/>
  <c r="FH10" i="1"/>
  <c r="FH11" i="1"/>
  <c r="FH8" i="1"/>
  <c r="FH17" i="2" l="1"/>
  <c r="FH18" i="2" s="1"/>
  <c r="FH29" i="2"/>
  <c r="FH30" i="2" s="1"/>
  <c r="FH12" i="2"/>
  <c r="FI9" i="2" s="1"/>
  <c r="FH24" i="2"/>
  <c r="FI23" i="2" s="1"/>
  <c r="FH32" i="1"/>
  <c r="FI27" i="1"/>
  <c r="FI28" i="1"/>
  <c r="FI29" i="1"/>
  <c r="FI26" i="1"/>
  <c r="FK20" i="1"/>
  <c r="FK21" i="1"/>
  <c r="FK15" i="1"/>
  <c r="FK16" i="1"/>
  <c r="FI11" i="2" l="1"/>
  <c r="FI10" i="2"/>
  <c r="FI26" i="2"/>
  <c r="FI27" i="2"/>
  <c r="FK27" i="2" s="1"/>
  <c r="FI28" i="2"/>
  <c r="FK28" i="2" s="1"/>
  <c r="FI8" i="2"/>
  <c r="FK8" i="2" s="1"/>
  <c r="FI29" i="2"/>
  <c r="FI16" i="2"/>
  <c r="FI15" i="2"/>
  <c r="FH32" i="2"/>
  <c r="FI14" i="2"/>
  <c r="FI17" i="2"/>
  <c r="FK26" i="2"/>
  <c r="FI20" i="2"/>
  <c r="FI22" i="2"/>
  <c r="FI21" i="2"/>
  <c r="FK28" i="1"/>
  <c r="FK27" i="1"/>
  <c r="FK26" i="1"/>
  <c r="FK16" i="2" l="1"/>
  <c r="FK9" i="2"/>
  <c r="FI12" i="2"/>
  <c r="FK10" i="2"/>
  <c r="FK15" i="2"/>
  <c r="FK14" i="2"/>
  <c r="FI18" i="2"/>
  <c r="FK22" i="2"/>
  <c r="FK20" i="2"/>
  <c r="FK21" i="2"/>
  <c r="FI24" i="2"/>
</calcChain>
</file>

<file path=xl/sharedStrings.xml><?xml version="1.0" encoding="utf-8"?>
<sst xmlns="http://schemas.openxmlformats.org/spreadsheetml/2006/main" count="2826" uniqueCount="142">
  <si>
    <t>JANVIER 2020</t>
  </si>
  <si>
    <t>QUALITE SELON EC1107 (Annexe J-4 du Doc 30, pt 1.7)</t>
  </si>
  <si>
    <t>Catégories</t>
  </si>
  <si>
    <t>Cas</t>
  </si>
  <si>
    <t>Résultat</t>
  </si>
  <si>
    <t>Résultat
Combiné</t>
  </si>
  <si>
    <t>But
EC1107</t>
  </si>
  <si>
    <t>OK /
NOT OK</t>
  </si>
  <si>
    <t>BKD - DEP - Prise en charge dans les 10 minutes</t>
  </si>
  <si>
    <t>OK</t>
  </si>
  <si>
    <t>BKD - DEP - Prise en charge dans les 20 minutes</t>
  </si>
  <si>
    <t>BKD - DEP - Prise en charge dans les 30 minutes</t>
  </si>
  <si>
    <t>BKD - DEP - Prise en charge supérieure à 30 minutes</t>
  </si>
  <si>
    <t>BKD - DEP - Total</t>
  </si>
  <si>
    <t>BKD - ARR - Prise en charge dans les 5 minutes</t>
  </si>
  <si>
    <t>BKD - ARR - Prise en charge dans les 10 minutes</t>
  </si>
  <si>
    <t>BKD - ARR - Prise en charge dans les 20 minutes</t>
  </si>
  <si>
    <t>BKD - ARR - Prise en charge supérieure à 20 minutes</t>
  </si>
  <si>
    <t>BKD - ARR - Total</t>
  </si>
  <si>
    <t>GOSHOW - DEP - Prise en charge dans les 25 minutes</t>
  </si>
  <si>
    <t>GOSHOW - DEP - Prise en charge dans les 35 minutes</t>
  </si>
  <si>
    <t>GOSHOW - DEP - Prise en charge dans les 45 minutes</t>
  </si>
  <si>
    <t>GOSHOW - DEP - Prise en charge supérieure à 45 minutes</t>
  </si>
  <si>
    <t>GOSHOW - DEP - Total</t>
  </si>
  <si>
    <t>GOSHOW - ARR - Prise en charge dans les 25 minutes</t>
  </si>
  <si>
    <t>GOSHOW - ARR - Prise en charge dans les 35 minutes</t>
  </si>
  <si>
    <t>GOSHOW - ARR - Prise en charge dans les 45 minutes</t>
  </si>
  <si>
    <t>GOSHOW - ARR - Prise en charge supérieure à 45 minutes</t>
  </si>
  <si>
    <t>GOSHOW - ARR - Total</t>
  </si>
  <si>
    <t>Nombre de cas PRM total</t>
  </si>
  <si>
    <t>FEVRIER 2020</t>
  </si>
  <si>
    <t>MARS 2020</t>
  </si>
  <si>
    <t>AVRIL 2020</t>
  </si>
  <si>
    <t>MAI 2020</t>
  </si>
  <si>
    <t>JUIN 2020</t>
  </si>
  <si>
    <t>JULY 2020</t>
  </si>
  <si>
    <t>AUGUST 2020</t>
  </si>
  <si>
    <t>SEPTEMBRE 2020</t>
  </si>
  <si>
    <t>OCTOBRE 2020</t>
  </si>
  <si>
    <t>NOVEMBRE 2020</t>
  </si>
  <si>
    <t>DECEMBRE 2020</t>
  </si>
  <si>
    <t>JAN</t>
  </si>
  <si>
    <t>FEV</t>
  </si>
  <si>
    <t>MAR</t>
  </si>
  <si>
    <t>AVR</t>
  </si>
  <si>
    <t>MAI</t>
  </si>
  <si>
    <t>JUI</t>
  </si>
  <si>
    <t>JUIL</t>
  </si>
  <si>
    <t>AOU</t>
  </si>
  <si>
    <t>SEP</t>
  </si>
  <si>
    <t>OCT</t>
  </si>
  <si>
    <t>NOV</t>
  </si>
  <si>
    <t>DEC</t>
  </si>
  <si>
    <t>TOTAL</t>
  </si>
  <si>
    <t>%</t>
  </si>
  <si>
    <t>PRM</t>
  </si>
  <si>
    <t>STCR</t>
  </si>
  <si>
    <t>WCHC</t>
  </si>
  <si>
    <t>WCHS</t>
  </si>
  <si>
    <t>WCHR</t>
  </si>
  <si>
    <t>BLND</t>
  </si>
  <si>
    <t>DEAF</t>
  </si>
  <si>
    <t>DPNA</t>
  </si>
  <si>
    <t>Total</t>
  </si>
  <si>
    <t>NON PRM</t>
  </si>
  <si>
    <t>UMNR</t>
  </si>
  <si>
    <t>YP</t>
  </si>
  <si>
    <t>MAAS_F</t>
  </si>
  <si>
    <t>MAAS and others</t>
  </si>
  <si>
    <t>TOTAL PMR</t>
  </si>
  <si>
    <t>Evolution PMR 2020 vs. 2019</t>
  </si>
  <si>
    <t>TOTAL Non PMR</t>
  </si>
  <si>
    <t>Evolution Non PMR 2020 vs. 2019</t>
  </si>
  <si>
    <t>Evolution total 2020 vs. 2019</t>
  </si>
  <si>
    <t>JANVIER 2021</t>
  </si>
  <si>
    <t>Février 2021</t>
  </si>
  <si>
    <t>Mars 2021</t>
  </si>
  <si>
    <t>Not OK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</si>
  <si>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</si>
  <si>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</si>
  <si>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</si>
  <si>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</si>
  <si>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</si>
  <si>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</si>
  <si>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</si>
  <si>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</si>
  <si>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</si>
  <si>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Evolution PMR 2021 vs. 2020 (2019)</t>
  </si>
  <si>
    <t>Evolution Non PMR 2021 vs. 2020 (2019)</t>
  </si>
  <si>
    <t>Evolution total 2021 vs. 2020 (2019)</t>
  </si>
  <si>
    <t>Vs. 2019</t>
  </si>
  <si>
    <t>Janvier 2022</t>
  </si>
  <si>
    <t>FEVRIER 2022</t>
  </si>
  <si>
    <t>MARS 2022</t>
  </si>
  <si>
    <t>AVRIL 2022</t>
  </si>
  <si>
    <t>MAY 2022</t>
  </si>
  <si>
    <t>Juin 2022</t>
  </si>
  <si>
    <t>Juillet 2022</t>
  </si>
  <si>
    <t>Not Ok</t>
  </si>
  <si>
    <t>Août 2022</t>
  </si>
  <si>
    <t>Septembre 2022</t>
  </si>
  <si>
    <t>October 2022</t>
  </si>
  <si>
    <t>November 2022</t>
  </si>
  <si>
    <t>Décembre 2022</t>
  </si>
  <si>
    <t>Evolution PMR 2021 vs. 2019</t>
  </si>
  <si>
    <t>Evolution Non PMR 2021 vs. 2019</t>
  </si>
  <si>
    <t>Evolution total 2021 vs. 2019</t>
  </si>
  <si>
    <t>CUMULE 2021</t>
  </si>
  <si>
    <t>CUMULE 2020</t>
  </si>
  <si>
    <t>CUMULE 2022</t>
  </si>
  <si>
    <t>Février 2023</t>
  </si>
  <si>
    <t>Janvier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</si>
  <si>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</si>
  <si>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</si>
  <si>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</si>
  <si>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</si>
  <si>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</si>
  <si>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</si>
  <si>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</si>
  <si>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</si>
  <si>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</si>
  <si>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</si>
  <si>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CUMULE 2023</t>
  </si>
  <si>
    <t>Evolution PMR 2023 vs. 2019</t>
  </si>
  <si>
    <t>Evolution Non PMR 2023 vs. 2019</t>
  </si>
  <si>
    <t>Evolution total 2023 vs. 2019</t>
  </si>
  <si>
    <t>Janvier 2024</t>
  </si>
  <si>
    <t>Février 2024</t>
  </si>
  <si>
    <t>Mars 2024</t>
  </si>
  <si>
    <t>Avril 2024</t>
  </si>
  <si>
    <t>May 2024</t>
  </si>
  <si>
    <t>Juin 2024</t>
  </si>
  <si>
    <t>July 2024</t>
  </si>
  <si>
    <t>August 2024</t>
  </si>
  <si>
    <t>Septembre 2024</t>
  </si>
  <si>
    <t>Octobre 2024</t>
  </si>
  <si>
    <t>Novembre 2024</t>
  </si>
  <si>
    <t>Evolution PMR 2024  vs. 2023</t>
  </si>
  <si>
    <t>Evolution Non PMR 2024 vs. 2023</t>
  </si>
  <si>
    <t>Evolution total 2024 vs. 2023</t>
  </si>
  <si>
    <t>Evolution PMR 2024  vs. 2019</t>
  </si>
  <si>
    <t>CUMULE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</si>
</sst>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FF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2" borderId="0" xfId="0" applyFill="1"/>
    <xf numFmtId="0" fontId="1" fillId="3" borderId="0" xfId="1" applyFill="1"/>
    <xf numFmtId="0" fontId="1" fillId="3" borderId="7" xfId="1" applyFill="1" applyBorder="1" applyAlignment="1">
      <alignment horizontal="center"/>
    </xf>
    <xf numFmtId="0" fontId="1" fillId="3" borderId="7" xfId="1" applyFill="1" applyBorder="1" applyAlignment="1">
      <alignment horizontal="center" wrapText="1"/>
    </xf>
    <xf numFmtId="1" fontId="3" fillId="4" borderId="7" xfId="1" applyNumberFormat="1" applyFont="1" applyFill="1" applyBorder="1" applyAlignment="1">
      <alignment horizontal="center"/>
    </xf>
    <xf numFmtId="10" fontId="3" fillId="4" borderId="6" xfId="1" applyNumberFormat="1" applyFont="1" applyFill="1" applyBorder="1" applyAlignment="1">
      <alignment horizontal="center"/>
    </xf>
    <xf numFmtId="10" fontId="3" fillId="4" borderId="7" xfId="1" applyNumberFormat="1" applyFont="1" applyFill="1" applyBorder="1" applyAlignment="1">
      <alignment horizontal="center"/>
    </xf>
    <xf numFmtId="10" fontId="4" fillId="5" borderId="7" xfId="1" applyNumberFormat="1" applyFont="1" applyFill="1" applyBorder="1" applyAlignment="1">
      <alignment horizontal="center"/>
    </xf>
    <xf numFmtId="10" fontId="3" fillId="4" borderId="8" xfId="1" applyNumberFormat="1" applyFont="1" applyFill="1" applyBorder="1" applyAlignment="1">
      <alignment horizontal="center"/>
    </xf>
    <xf numFmtId="1" fontId="3" fillId="6" borderId="7" xfId="1" applyNumberFormat="1" applyFont="1" applyFill="1" applyBorder="1" applyAlignment="1">
      <alignment horizontal="center"/>
    </xf>
    <xf numFmtId="10" fontId="3" fillId="6" borderId="7" xfId="1" applyNumberFormat="1" applyFont="1" applyFill="1" applyBorder="1" applyAlignment="1">
      <alignment horizontal="center"/>
    </xf>
    <xf numFmtId="10" fontId="3" fillId="6" borderId="6" xfId="1" applyNumberFormat="1" applyFont="1" applyFill="1" applyBorder="1" applyAlignment="1">
      <alignment horizontal="center"/>
    </xf>
    <xf numFmtId="0" fontId="1" fillId="2" borderId="0" xfId="0" applyFont="1" applyFill="1"/>
    <xf numFmtId="0" fontId="1" fillId="7" borderId="7" xfId="0" applyFont="1" applyFill="1" applyBorder="1" applyAlignment="1">
      <alignment horizontal="center"/>
    </xf>
    <xf numFmtId="164" fontId="7" fillId="9" borderId="4" xfId="0" applyNumberFormat="1" applyFont="1" applyFill="1" applyBorder="1" applyAlignment="1">
      <alignment horizontal="right" vertical="center" wrapText="1"/>
    </xf>
    <xf numFmtId="0" fontId="1" fillId="0" borderId="7" xfId="0" applyFont="1" applyBorder="1"/>
    <xf numFmtId="164" fontId="1" fillId="10" borderId="7" xfId="0" applyNumberFormat="1" applyFont="1" applyFill="1" applyBorder="1"/>
    <xf numFmtId="10" fontId="1" fillId="10" borderId="7" xfId="0" applyNumberFormat="1" applyFont="1" applyFill="1" applyBorder="1"/>
    <xf numFmtId="164" fontId="7" fillId="9" borderId="16" xfId="0" applyNumberFormat="1" applyFont="1" applyFill="1" applyBorder="1" applyAlignment="1">
      <alignment horizontal="right" vertical="center" wrapText="1"/>
    </xf>
    <xf numFmtId="164" fontId="7" fillId="9" borderId="0" xfId="0" applyNumberFormat="1" applyFont="1" applyFill="1" applyAlignment="1">
      <alignment horizontal="right" vertical="center" wrapText="1"/>
    </xf>
    <xf numFmtId="0" fontId="1" fillId="0" borderId="9" xfId="0" applyFont="1" applyBorder="1"/>
    <xf numFmtId="164" fontId="9" fillId="9" borderId="7" xfId="0" applyNumberFormat="1" applyFont="1" applyFill="1" applyBorder="1" applyAlignment="1">
      <alignment horizontal="right" vertical="center" wrapText="1"/>
    </xf>
    <xf numFmtId="164" fontId="2" fillId="10" borderId="7" xfId="0" applyNumberFormat="1" applyFont="1" applyFill="1" applyBorder="1"/>
    <xf numFmtId="10" fontId="2" fillId="10" borderId="7" xfId="0" applyNumberFormat="1" applyFont="1" applyFill="1" applyBorder="1"/>
    <xf numFmtId="0" fontId="1" fillId="0" borderId="8" xfId="0" applyFont="1" applyBorder="1"/>
    <xf numFmtId="164" fontId="10" fillId="11" borderId="8" xfId="0" applyNumberFormat="1" applyFont="1" applyFill="1" applyBorder="1"/>
    <xf numFmtId="164" fontId="10" fillId="10" borderId="8" xfId="0" applyNumberFormat="1" applyFont="1" applyFill="1" applyBorder="1"/>
    <xf numFmtId="10" fontId="10" fillId="12" borderId="8" xfId="0" applyNumberFormat="1" applyFont="1" applyFill="1" applyBorder="1"/>
    <xf numFmtId="10" fontId="10" fillId="10" borderId="8" xfId="0" applyNumberFormat="1" applyFont="1" applyFill="1" applyBorder="1"/>
    <xf numFmtId="10" fontId="4" fillId="13" borderId="7" xfId="1" applyNumberFormat="1" applyFont="1" applyFill="1" applyBorder="1" applyAlignment="1">
      <alignment horizontal="center"/>
    </xf>
    <xf numFmtId="164" fontId="1" fillId="0" borderId="7" xfId="0" applyNumberFormat="1" applyFont="1" applyBorder="1"/>
    <xf numFmtId="164" fontId="1" fillId="2" borderId="7" xfId="0" applyNumberFormat="1" applyFont="1" applyFill="1" applyBorder="1"/>
    <xf numFmtId="164" fontId="1" fillId="0" borderId="8" xfId="0" applyNumberFormat="1" applyFont="1" applyBorder="1"/>
    <xf numFmtId="164" fontId="1" fillId="2" borderId="8" xfId="0" applyNumberFormat="1" applyFont="1" applyFill="1" applyBorder="1"/>
    <xf numFmtId="10" fontId="10" fillId="11" borderId="8" xfId="0" applyNumberFormat="1" applyFont="1" applyFill="1" applyBorder="1"/>
    <xf numFmtId="0" fontId="11" fillId="14" borderId="7" xfId="0" applyFont="1" applyFill="1" applyBorder="1" applyAlignment="1">
      <alignment horizontal="center"/>
    </xf>
    <xf numFmtId="1" fontId="0" fillId="2" borderId="0" xfId="0" applyNumberFormat="1" applyFill="1"/>
    <xf numFmtId="10" fontId="10" fillId="11" borderId="7" xfId="0" applyNumberFormat="1" applyFont="1" applyFill="1" applyBorder="1"/>
    <xf numFmtId="10" fontId="10" fillId="10" borderId="7" xfId="0" applyNumberFormat="1" applyFont="1" applyFill="1" applyBorder="1"/>
    <xf numFmtId="49" fontId="2" fillId="3" borderId="1" xfId="1" applyNumberFormat="1" applyFont="1" applyFill="1" applyBorder="1" applyAlignment="1">
      <alignment horizontal="center"/>
    </xf>
    <xf numFmtId="49" fontId="2" fillId="3" borderId="2" xfId="1" applyNumberFormat="1" applyFont="1" applyFill="1" applyBorder="1" applyAlignment="1">
      <alignment horizontal="center"/>
    </xf>
    <xf numFmtId="49" fontId="2" fillId="3" borderId="3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6" fillId="8" borderId="11" xfId="0" applyFont="1" applyFill="1" applyBorder="1" applyAlignment="1">
      <alignment horizontal="left" vertical="top" wrapText="1"/>
    </xf>
    <xf numFmtId="0" fontId="6" fillId="8" borderId="12" xfId="0" applyFont="1" applyFill="1" applyBorder="1" applyAlignment="1">
      <alignment horizontal="left" vertical="top" wrapText="1"/>
    </xf>
    <xf numFmtId="0" fontId="6" fillId="8" borderId="15" xfId="0" applyFont="1" applyFill="1" applyBorder="1" applyAlignment="1">
      <alignment horizontal="left" vertical="top" wrapText="1"/>
    </xf>
    <xf numFmtId="0" fontId="5" fillId="8" borderId="9" xfId="0" applyFont="1" applyFill="1" applyBorder="1" applyAlignment="1">
      <alignment horizontal="center" vertical="top" wrapText="1"/>
    </xf>
    <xf numFmtId="0" fontId="5" fillId="8" borderId="13" xfId="0" applyFont="1" applyFill="1" applyBorder="1" applyAlignment="1">
      <alignment horizontal="center" vertical="top" wrapText="1"/>
    </xf>
    <xf numFmtId="0" fontId="5" fillId="8" borderId="8" xfId="0" applyFont="1" applyFill="1" applyBorder="1" applyAlignment="1">
      <alignment horizontal="center" vertical="top" wrapText="1"/>
    </xf>
    <xf numFmtId="0" fontId="5" fillId="8" borderId="10" xfId="0" applyFont="1" applyFill="1" applyBorder="1" applyAlignment="1">
      <alignment horizontal="left" vertical="top" wrapText="1"/>
    </xf>
    <xf numFmtId="0" fontId="5" fillId="8" borderId="14" xfId="0" applyFont="1" applyFill="1" applyBorder="1" applyAlignment="1">
      <alignment horizontal="left" vertical="top" wrapText="1"/>
    </xf>
    <xf numFmtId="0" fontId="5" fillId="8" borderId="17" xfId="0" applyFont="1" applyFill="1" applyBorder="1" applyAlignment="1">
      <alignment horizontal="left" vertical="top" wrapText="1"/>
    </xf>
    <xf numFmtId="0" fontId="10" fillId="12" borderId="4" xfId="0" applyFont="1" applyFill="1" applyBorder="1" applyAlignment="1">
      <alignment horizontal="left"/>
    </xf>
    <xf numFmtId="0" fontId="10" fillId="12" borderId="5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 vertical="top" wrapText="1"/>
    </xf>
    <xf numFmtId="0" fontId="8" fillId="8" borderId="12" xfId="0" applyFont="1" applyFill="1" applyBorder="1" applyAlignment="1">
      <alignment horizontal="left" vertical="top" wrapText="1"/>
    </xf>
    <xf numFmtId="0" fontId="10" fillId="11" borderId="4" xfId="0" applyFont="1" applyFill="1" applyBorder="1" applyAlignment="1">
      <alignment horizontal="left"/>
    </xf>
    <xf numFmtId="0" fontId="10" fillId="11" borderId="5" xfId="0" applyFont="1" applyFill="1" applyBorder="1" applyAlignment="1">
      <alignment horizontal="left"/>
    </xf>
    <xf numFmtId="0" fontId="8" fillId="8" borderId="19" xfId="0" applyFont="1" applyFill="1" applyBorder="1" applyAlignment="1">
      <alignment horizontal="left" vertical="top" wrapText="1"/>
    </xf>
    <xf numFmtId="0" fontId="5" fillId="8" borderId="18" xfId="0" applyFont="1" applyFill="1" applyBorder="1" applyAlignment="1">
      <alignment horizontal="left" vertical="top" wrapText="1"/>
    </xf>
    <xf numFmtId="0" fontId="5" fillId="8" borderId="20" xfId="0" applyFont="1" applyFill="1" applyBorder="1" applyAlignment="1">
      <alignment horizontal="left" vertical="top" wrapText="1"/>
    </xf>
    <xf numFmtId="0" fontId="5" fillId="8" borderId="22" xfId="0" applyFont="1" applyFill="1" applyBorder="1" applyAlignment="1">
      <alignment horizontal="left" vertical="top" wrapText="1"/>
    </xf>
    <xf numFmtId="0" fontId="10" fillId="12" borderId="6" xfId="0" applyFont="1" applyFill="1" applyBorder="1" applyAlignment="1">
      <alignment horizontal="left"/>
    </xf>
    <xf numFmtId="0" fontId="5" fillId="8" borderId="21" xfId="0" applyFont="1" applyFill="1" applyBorder="1" applyAlignment="1">
      <alignment horizontal="left" vertical="top" wrapText="1"/>
    </xf>
    <xf numFmtId="0" fontId="6" fillId="8" borderId="19" xfId="0" applyFont="1" applyFill="1" applyBorder="1" applyAlignment="1">
      <alignment horizontal="left" vertical="top" wrapText="1"/>
    </xf>
    <xf numFmtId="0" fontId="8" fillId="8" borderId="23" xfId="0" applyFont="1" applyFill="1" applyBorder="1" applyAlignment="1">
      <alignment horizontal="left" vertical="top" wrapText="1"/>
    </xf>
    <xf numFmtId="0" fontId="8" fillId="8" borderId="24" xfId="0" applyFont="1" applyFill="1" applyBorder="1" applyAlignment="1">
      <alignment horizontal="left" vertical="top" wrapText="1"/>
    </xf>
    <xf numFmtId="0" fontId="10" fillId="11" borderId="6" xfId="0" applyFont="1" applyFill="1" applyBorder="1" applyAlignment="1">
      <alignment horizontal="left"/>
    </xf>
    <xf numFmtId="0" fontId="5" fillId="8" borderId="25" xfId="0" applyFont="1" applyFill="1" applyBorder="1" applyAlignment="1">
      <alignment horizontal="left" vertical="top" wrapText="1"/>
    </xf>
    <xf numFmtId="0" fontId="5" fillId="8" borderId="26" xfId="0" applyFont="1" applyFill="1" applyBorder="1" applyAlignment="1">
      <alignment horizontal="left" vertical="top" wrapText="1"/>
    </xf>
    <xf numFmtId="0" fontId="5" fillId="8" borderId="27" xfId="0" applyFont="1" applyFill="1" applyBorder="1" applyAlignment="1">
      <alignment horizontal="left" vertical="top" wrapText="1"/>
    </xf>
  </cellXfs>
  <cellStyles count="2">
    <cellStyle name="Normal" xfId="0" builtinId="0"/>
    <cellStyle name="Normal 3 2" xfId="1" xr:uid="{585E26B9-8AAB-44D9-BBD7-BB8597FA5963}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285750</xdr:colOff>
      <xdr:row>21</xdr:row>
      <xdr:rowOff>85725</xdr:rowOff>
    </xdr:from>
    <xdr:to>
      <xdr:col>25</xdr:col>
      <xdr:colOff>149225</xdr:colOff>
      <xdr:row>27</xdr:row>
      <xdr:rowOff>38100</xdr:rowOff>
    </xdr:to>
    <xdr:sp macro="" textlink="">
      <xdr:nvSpPr>
        <xdr:cNvPr id="2" name="ZoneTexte 2">
          <a:extLst>
            <a:ext uri="{FF2B5EF4-FFF2-40B4-BE49-F238E27FC236}">
              <a16:creationId xmlns:a16="http://schemas.microsoft.com/office/drawing/2014/main" id="{F2B41895-E87E-47BC-B441-7609B4E3FB33}"/>
            </a:ext>
          </a:extLst>
        </xdr:cNvPr>
        <xdr:cNvSpPr txBox="1"/>
      </xdr:nvSpPr>
      <xdr:spPr>
        <a:xfrm>
          <a:off x="10039350" y="4305300"/>
          <a:ext cx="534987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H" sz="2800" b="1">
              <a:solidFill>
                <a:srgbClr val="0070C0"/>
              </a:solidFill>
            </a:rPr>
            <a:t>DATA</a:t>
          </a:r>
          <a:r>
            <a:rPr lang="fr-CH" sz="2800" b="1" baseline="0">
              <a:solidFill>
                <a:srgbClr val="0070C0"/>
              </a:solidFill>
            </a:rPr>
            <a:t> NOT AVAILABLE DUE TO IT INCIDENT</a:t>
          </a:r>
          <a:endParaRPr lang="fr-CH" sz="2800" b="1">
            <a:solidFill>
              <a:srgbClr val="0070C0"/>
            </a:solidFill>
          </a:endParaRPr>
        </a:p>
      </xdr:txBody>
    </xdr:sp>
    <xdr:clientData/>
  </xdr:twoCellAnchor>
  <xdr:twoCellAnchor>
    <xdr:from>
      <xdr:col>29</xdr:col>
      <xdr:colOff>266700</xdr:colOff>
      <xdr:row>21</xdr:row>
      <xdr:rowOff>66675</xdr:rowOff>
    </xdr:from>
    <xdr:to>
      <xdr:col>38</xdr:col>
      <xdr:colOff>130175</xdr:colOff>
      <xdr:row>27</xdr:row>
      <xdr:rowOff>19050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9D9C73A-B54D-4037-8197-43D49507995B}"/>
            </a:ext>
          </a:extLst>
        </xdr:cNvPr>
        <xdr:cNvSpPr txBox="1"/>
      </xdr:nvSpPr>
      <xdr:spPr>
        <a:xfrm>
          <a:off x="17945100" y="4286250"/>
          <a:ext cx="534987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H" sz="2800" b="1">
              <a:solidFill>
                <a:srgbClr val="0070C0"/>
              </a:solidFill>
            </a:rPr>
            <a:t>DATA</a:t>
          </a:r>
          <a:r>
            <a:rPr lang="fr-CH" sz="2800" b="1" baseline="0">
              <a:solidFill>
                <a:srgbClr val="0070C0"/>
              </a:solidFill>
            </a:rPr>
            <a:t> NOT AVAILABLE DUE TO IT INCIDENT</a:t>
          </a:r>
          <a:endParaRPr lang="fr-CH" sz="2800" b="1">
            <a:solidFill>
              <a:srgbClr val="0070C0"/>
            </a:solidFill>
          </a:endParaRPr>
        </a:p>
      </xdr:txBody>
    </xdr:sp>
    <xdr:clientData/>
  </xdr:twoCellAnchor>
  <xdr:twoCellAnchor>
    <xdr:from>
      <xdr:col>42</xdr:col>
      <xdr:colOff>285750</xdr:colOff>
      <xdr:row>21</xdr:row>
      <xdr:rowOff>66675</xdr:rowOff>
    </xdr:from>
    <xdr:to>
      <xdr:col>51</xdr:col>
      <xdr:colOff>149225</xdr:colOff>
      <xdr:row>27</xdr:row>
      <xdr:rowOff>19050</xdr:rowOff>
    </xdr:to>
    <xdr:sp macro="" textlink="">
      <xdr:nvSpPr>
        <xdr:cNvPr id="4" name="ZoneTexte 2">
          <a:extLst>
            <a:ext uri="{FF2B5EF4-FFF2-40B4-BE49-F238E27FC236}">
              <a16:creationId xmlns:a16="http://schemas.microsoft.com/office/drawing/2014/main" id="{39546765-B5EF-4463-840D-F9ACA13CEEED}"/>
            </a:ext>
          </a:extLst>
        </xdr:cNvPr>
        <xdr:cNvSpPr txBox="1"/>
      </xdr:nvSpPr>
      <xdr:spPr>
        <a:xfrm>
          <a:off x="25888950" y="4286250"/>
          <a:ext cx="5349875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H" sz="2800" b="1">
              <a:solidFill>
                <a:srgbClr val="0070C0"/>
              </a:solidFill>
            </a:rPr>
            <a:t>DATA</a:t>
          </a:r>
          <a:r>
            <a:rPr lang="fr-CH" sz="2800" b="1" baseline="0">
              <a:solidFill>
                <a:srgbClr val="0070C0"/>
              </a:solidFill>
            </a:rPr>
            <a:t> NOT AVAILABLE DUE TO IT INCIDENT</a:t>
          </a:r>
          <a:endParaRPr lang="fr-CH" sz="2800" b="1">
            <a:solidFill>
              <a:srgbClr val="0070C0"/>
            </a:solidFill>
          </a:endParaRPr>
        </a:p>
      </xdr:txBody>
    </xdr:sp>
    <xdr:clientData/>
  </xdr:twoCellAnchor>
  <xdr:twoCellAnchor>
    <xdr:from>
      <xdr:col>55</xdr:col>
      <xdr:colOff>238125</xdr:colOff>
      <xdr:row>33</xdr:row>
      <xdr:rowOff>19050</xdr:rowOff>
    </xdr:from>
    <xdr:to>
      <xdr:col>64</xdr:col>
      <xdr:colOff>101600</xdr:colOff>
      <xdr:row>35</xdr:row>
      <xdr:rowOff>161925</xdr:rowOff>
    </xdr:to>
    <xdr:sp macro="" textlink="">
      <xdr:nvSpPr>
        <xdr:cNvPr id="5" name="ZoneTexte 2">
          <a:extLst>
            <a:ext uri="{FF2B5EF4-FFF2-40B4-BE49-F238E27FC236}">
              <a16:creationId xmlns:a16="http://schemas.microsoft.com/office/drawing/2014/main" id="{D89BF7CF-B64D-40D8-90C1-83B72AD2FA58}"/>
            </a:ext>
          </a:extLst>
        </xdr:cNvPr>
        <xdr:cNvSpPr txBox="1"/>
      </xdr:nvSpPr>
      <xdr:spPr>
        <a:xfrm>
          <a:off x="33766125" y="6524625"/>
          <a:ext cx="53498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H" sz="2800" b="1" baseline="0">
              <a:solidFill>
                <a:srgbClr val="0070C0"/>
              </a:solidFill>
            </a:rPr>
            <a:t>DATA AVAILABLE FROM THE 14th</a:t>
          </a:r>
          <a:endParaRPr lang="fr-CH" sz="2800" b="1">
            <a:solidFill>
              <a:srgbClr val="0070C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4B26-83FF-412F-955E-0DF71D685EFE}">
  <dimension ref="B1:GF32"/>
  <sheetViews>
    <sheetView topLeftCell="FA1" workbookViewId="0">
      <selection activeCell="FB2" sqref="FB2:FM2"/>
    </sheetView>
  </sheetViews>
  <sheetFormatPr defaultRowHeight="15" x14ac:dyDescent="0.25"/>
  <cols>
    <col min="1" max="173" width="9.140625" style="1"/>
    <col min="174" max="174" width="20" style="1" customWidth="1"/>
    <col min="175" max="176" width="10.5703125" style="1" bestFit="1" customWidth="1"/>
    <col min="177" max="16384" width="9.140625" style="1"/>
  </cols>
  <sheetData>
    <row r="1" spans="2:188" ht="15.75" thickBot="1" x14ac:dyDescent="0.3"/>
    <row r="2" spans="2:188" ht="15.75" thickBot="1" x14ac:dyDescent="0.3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0" t="s">
        <v>30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B2" s="40" t="s">
        <v>31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2"/>
      <c r="AO2" s="40" t="s">
        <v>32</v>
      </c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2"/>
      <c r="BB2" s="40" t="s">
        <v>33</v>
      </c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2"/>
      <c r="BO2" s="40" t="s">
        <v>34</v>
      </c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2"/>
      <c r="CB2" s="40" t="s">
        <v>35</v>
      </c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2"/>
      <c r="CO2" s="40" t="s">
        <v>36</v>
      </c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2"/>
      <c r="DB2" s="40" t="s">
        <v>37</v>
      </c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2"/>
      <c r="DO2" s="40" t="s">
        <v>38</v>
      </c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2"/>
      <c r="EB2" s="40" t="s">
        <v>39</v>
      </c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2"/>
      <c r="EO2" s="40" t="s">
        <v>40</v>
      </c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2"/>
      <c r="FB2" s="40" t="s">
        <v>108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O2" s="13"/>
      <c r="FP2" s="13"/>
      <c r="FQ2" s="13"/>
      <c r="FR2" s="13"/>
      <c r="FS2" s="14" t="s">
        <v>41</v>
      </c>
      <c r="FT2" s="14" t="s">
        <v>42</v>
      </c>
      <c r="FU2" s="14" t="s">
        <v>43</v>
      </c>
      <c r="FV2" s="14" t="s">
        <v>44</v>
      </c>
      <c r="FW2" s="14" t="s">
        <v>45</v>
      </c>
      <c r="FX2" s="14" t="s">
        <v>46</v>
      </c>
      <c r="FY2" s="14" t="s">
        <v>47</v>
      </c>
      <c r="FZ2" s="14" t="s">
        <v>48</v>
      </c>
      <c r="GA2" s="14" t="s">
        <v>49</v>
      </c>
      <c r="GB2" s="14" t="s">
        <v>50</v>
      </c>
      <c r="GC2" s="14" t="s">
        <v>51</v>
      </c>
      <c r="GD2" s="14" t="s">
        <v>52</v>
      </c>
      <c r="GE2" s="14" t="s">
        <v>53</v>
      </c>
      <c r="GF2" s="14" t="s">
        <v>54</v>
      </c>
    </row>
    <row r="3" spans="2:188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O3" s="52">
        <v>2020</v>
      </c>
      <c r="FP3" s="55" t="s">
        <v>55</v>
      </c>
      <c r="FQ3" s="49" t="s">
        <v>56</v>
      </c>
      <c r="FR3" s="50"/>
      <c r="FS3" s="15">
        <v>3</v>
      </c>
      <c r="FT3" s="16">
        <v>4</v>
      </c>
      <c r="FU3" s="16">
        <v>1</v>
      </c>
      <c r="FV3" s="16">
        <v>0</v>
      </c>
      <c r="FW3" s="16">
        <v>0</v>
      </c>
      <c r="FX3" s="16">
        <v>0</v>
      </c>
      <c r="FY3" s="16">
        <v>3</v>
      </c>
      <c r="FZ3" s="16">
        <v>0</v>
      </c>
      <c r="GA3" s="16">
        <v>0</v>
      </c>
      <c r="GB3" s="16">
        <v>0</v>
      </c>
      <c r="GC3" s="16">
        <v>1</v>
      </c>
      <c r="GD3" s="16">
        <v>0</v>
      </c>
      <c r="GE3" s="17">
        <v>12</v>
      </c>
      <c r="GF3" s="18">
        <v>3.2407907529437182E-4</v>
      </c>
    </row>
    <row r="4" spans="2:188" x14ac:dyDescent="0.25"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O4" s="43" t="s">
        <v>1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B4" s="43" t="s">
        <v>1</v>
      </c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O4" s="43" t="s">
        <v>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5"/>
      <c r="BB4" s="43" t="s">
        <v>1</v>
      </c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5"/>
      <c r="BO4" s="43" t="s">
        <v>1</v>
      </c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5"/>
      <c r="CB4" s="43" t="s">
        <v>1</v>
      </c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5"/>
      <c r="CO4" s="43" t="s">
        <v>1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5"/>
      <c r="DB4" s="43" t="s">
        <v>1</v>
      </c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5"/>
      <c r="DO4" s="43" t="s">
        <v>1</v>
      </c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5"/>
      <c r="EB4" s="43" t="s">
        <v>1</v>
      </c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5"/>
      <c r="EO4" s="43" t="s">
        <v>1</v>
      </c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5"/>
      <c r="FB4" s="43" t="s">
        <v>1</v>
      </c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5"/>
      <c r="FO4" s="53"/>
      <c r="FP4" s="56"/>
      <c r="FQ4" s="49" t="s">
        <v>57</v>
      </c>
      <c r="FR4" s="51"/>
      <c r="FS4" s="19">
        <v>486</v>
      </c>
      <c r="FT4" s="16">
        <v>424</v>
      </c>
      <c r="FU4" s="16">
        <v>239</v>
      </c>
      <c r="FV4" s="16">
        <v>6</v>
      </c>
      <c r="FW4" s="16">
        <v>2</v>
      </c>
      <c r="FX4" s="16">
        <v>31</v>
      </c>
      <c r="FY4" s="16">
        <v>162</v>
      </c>
      <c r="FZ4" s="16">
        <v>217</v>
      </c>
      <c r="GA4" s="16">
        <v>202</v>
      </c>
      <c r="GB4" s="16">
        <v>129</v>
      </c>
      <c r="GC4" s="16">
        <v>75</v>
      </c>
      <c r="GD4" s="16">
        <v>120</v>
      </c>
      <c r="GE4" s="17">
        <v>2093</v>
      </c>
      <c r="GF4" s="18">
        <v>5.6524792049260017E-2</v>
      </c>
    </row>
    <row r="5" spans="2:188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O5" s="53"/>
      <c r="FP5" s="56"/>
      <c r="FQ5" s="49" t="s">
        <v>58</v>
      </c>
      <c r="FR5" s="51"/>
      <c r="FS5" s="19">
        <v>4777</v>
      </c>
      <c r="FT5" s="16">
        <v>3779</v>
      </c>
      <c r="FU5" s="16">
        <v>2081</v>
      </c>
      <c r="FV5" s="16">
        <v>26</v>
      </c>
      <c r="FW5" s="16">
        <v>48</v>
      </c>
      <c r="FX5" s="16">
        <v>368</v>
      </c>
      <c r="FY5" s="16">
        <v>1616</v>
      </c>
      <c r="FZ5" s="16">
        <v>1563</v>
      </c>
      <c r="GA5" s="16">
        <v>1352</v>
      </c>
      <c r="GB5" s="16">
        <v>1099</v>
      </c>
      <c r="GC5" s="16">
        <v>499</v>
      </c>
      <c r="GD5" s="16">
        <v>848</v>
      </c>
      <c r="GE5" s="17">
        <v>18056</v>
      </c>
      <c r="GF5" s="18">
        <v>0.48763098195959814</v>
      </c>
    </row>
    <row r="6" spans="2:188" ht="26.25" x14ac:dyDescent="0.25">
      <c r="B6" s="46" t="s">
        <v>2</v>
      </c>
      <c r="C6" s="47"/>
      <c r="D6" s="47"/>
      <c r="E6" s="47"/>
      <c r="F6" s="47"/>
      <c r="G6" s="48"/>
      <c r="H6" s="3" t="s">
        <v>3</v>
      </c>
      <c r="I6" s="3" t="s">
        <v>4</v>
      </c>
      <c r="J6" s="3"/>
      <c r="K6" s="4" t="s">
        <v>5</v>
      </c>
      <c r="L6" s="4" t="s">
        <v>6</v>
      </c>
      <c r="M6" s="4" t="s">
        <v>7</v>
      </c>
      <c r="O6" s="46" t="s">
        <v>2</v>
      </c>
      <c r="P6" s="47"/>
      <c r="Q6" s="47"/>
      <c r="R6" s="47"/>
      <c r="S6" s="47"/>
      <c r="T6" s="48"/>
      <c r="U6" s="3" t="s">
        <v>3</v>
      </c>
      <c r="V6" s="3" t="s">
        <v>4</v>
      </c>
      <c r="W6" s="3"/>
      <c r="X6" s="4" t="s">
        <v>5</v>
      </c>
      <c r="Y6" s="4" t="s">
        <v>6</v>
      </c>
      <c r="Z6" s="4" t="s">
        <v>7</v>
      </c>
      <c r="AB6" s="46" t="s">
        <v>2</v>
      </c>
      <c r="AC6" s="47"/>
      <c r="AD6" s="47"/>
      <c r="AE6" s="47"/>
      <c r="AF6" s="47"/>
      <c r="AG6" s="48"/>
      <c r="AH6" s="3" t="s">
        <v>3</v>
      </c>
      <c r="AI6" s="3" t="s">
        <v>4</v>
      </c>
      <c r="AJ6" s="3"/>
      <c r="AK6" s="4" t="s">
        <v>5</v>
      </c>
      <c r="AL6" s="4" t="s">
        <v>6</v>
      </c>
      <c r="AM6" s="4" t="s">
        <v>7</v>
      </c>
      <c r="AO6" s="46" t="s">
        <v>2</v>
      </c>
      <c r="AP6" s="47"/>
      <c r="AQ6" s="47"/>
      <c r="AR6" s="47"/>
      <c r="AS6" s="47"/>
      <c r="AT6" s="48"/>
      <c r="AU6" s="3" t="s">
        <v>3</v>
      </c>
      <c r="AV6" s="3" t="s">
        <v>4</v>
      </c>
      <c r="AW6" s="3"/>
      <c r="AX6" s="4" t="s">
        <v>5</v>
      </c>
      <c r="AY6" s="4" t="s">
        <v>6</v>
      </c>
      <c r="AZ6" s="4" t="s">
        <v>7</v>
      </c>
      <c r="BB6" s="46" t="s">
        <v>2</v>
      </c>
      <c r="BC6" s="47"/>
      <c r="BD6" s="47"/>
      <c r="BE6" s="47"/>
      <c r="BF6" s="47"/>
      <c r="BG6" s="48"/>
      <c r="BH6" s="3" t="s">
        <v>3</v>
      </c>
      <c r="BI6" s="3" t="s">
        <v>4</v>
      </c>
      <c r="BJ6" s="3"/>
      <c r="BK6" s="4" t="s">
        <v>5</v>
      </c>
      <c r="BL6" s="4" t="s">
        <v>6</v>
      </c>
      <c r="BM6" s="4" t="s">
        <v>7</v>
      </c>
      <c r="BO6" s="46" t="s">
        <v>2</v>
      </c>
      <c r="BP6" s="47"/>
      <c r="BQ6" s="47"/>
      <c r="BR6" s="47"/>
      <c r="BS6" s="47"/>
      <c r="BT6" s="48"/>
      <c r="BU6" s="3" t="s">
        <v>3</v>
      </c>
      <c r="BV6" s="3" t="s">
        <v>4</v>
      </c>
      <c r="BW6" s="3"/>
      <c r="BX6" s="4" t="s">
        <v>5</v>
      </c>
      <c r="BY6" s="4" t="s">
        <v>6</v>
      </c>
      <c r="BZ6" s="4" t="s">
        <v>7</v>
      </c>
      <c r="CB6" s="46" t="s">
        <v>2</v>
      </c>
      <c r="CC6" s="47"/>
      <c r="CD6" s="47"/>
      <c r="CE6" s="47"/>
      <c r="CF6" s="47"/>
      <c r="CG6" s="48"/>
      <c r="CH6" s="3" t="s">
        <v>3</v>
      </c>
      <c r="CI6" s="3" t="s">
        <v>4</v>
      </c>
      <c r="CJ6" s="3"/>
      <c r="CK6" s="4" t="s">
        <v>5</v>
      </c>
      <c r="CL6" s="4" t="s">
        <v>6</v>
      </c>
      <c r="CM6" s="4" t="s">
        <v>7</v>
      </c>
      <c r="CO6" s="46" t="s">
        <v>2</v>
      </c>
      <c r="CP6" s="47"/>
      <c r="CQ6" s="47"/>
      <c r="CR6" s="47"/>
      <c r="CS6" s="47"/>
      <c r="CT6" s="48"/>
      <c r="CU6" s="3" t="s">
        <v>3</v>
      </c>
      <c r="CV6" s="3" t="s">
        <v>4</v>
      </c>
      <c r="CW6" s="3"/>
      <c r="CX6" s="4" t="s">
        <v>5</v>
      </c>
      <c r="CY6" s="4" t="s">
        <v>6</v>
      </c>
      <c r="CZ6" s="4" t="s">
        <v>7</v>
      </c>
      <c r="DB6" s="46" t="s">
        <v>2</v>
      </c>
      <c r="DC6" s="47"/>
      <c r="DD6" s="47"/>
      <c r="DE6" s="47"/>
      <c r="DF6" s="47"/>
      <c r="DG6" s="48"/>
      <c r="DH6" s="3" t="s">
        <v>3</v>
      </c>
      <c r="DI6" s="3" t="s">
        <v>4</v>
      </c>
      <c r="DJ6" s="3"/>
      <c r="DK6" s="4" t="s">
        <v>5</v>
      </c>
      <c r="DL6" s="4" t="s">
        <v>6</v>
      </c>
      <c r="DM6" s="4" t="s">
        <v>7</v>
      </c>
      <c r="DO6" s="46" t="s">
        <v>2</v>
      </c>
      <c r="DP6" s="47"/>
      <c r="DQ6" s="47"/>
      <c r="DR6" s="47"/>
      <c r="DS6" s="47"/>
      <c r="DT6" s="48"/>
      <c r="DU6" s="3" t="s">
        <v>3</v>
      </c>
      <c r="DV6" s="3" t="s">
        <v>4</v>
      </c>
      <c r="DW6" s="3"/>
      <c r="DX6" s="4" t="s">
        <v>5</v>
      </c>
      <c r="DY6" s="4" t="s">
        <v>6</v>
      </c>
      <c r="DZ6" s="4" t="s">
        <v>7</v>
      </c>
      <c r="EB6" s="46" t="s">
        <v>2</v>
      </c>
      <c r="EC6" s="47"/>
      <c r="ED6" s="47"/>
      <c r="EE6" s="47"/>
      <c r="EF6" s="47"/>
      <c r="EG6" s="48"/>
      <c r="EH6" s="3" t="s">
        <v>3</v>
      </c>
      <c r="EI6" s="3" t="s">
        <v>4</v>
      </c>
      <c r="EJ6" s="3"/>
      <c r="EK6" s="4" t="s">
        <v>5</v>
      </c>
      <c r="EL6" s="4" t="s">
        <v>6</v>
      </c>
      <c r="EM6" s="4" t="s">
        <v>7</v>
      </c>
      <c r="EO6" s="46" t="s">
        <v>2</v>
      </c>
      <c r="EP6" s="47"/>
      <c r="EQ6" s="47"/>
      <c r="ER6" s="47"/>
      <c r="ES6" s="47"/>
      <c r="ET6" s="48"/>
      <c r="EU6" s="3" t="s">
        <v>3</v>
      </c>
      <c r="EV6" s="3" t="s">
        <v>4</v>
      </c>
      <c r="EW6" s="3"/>
      <c r="EX6" s="4" t="s">
        <v>5</v>
      </c>
      <c r="EY6" s="4" t="s">
        <v>6</v>
      </c>
      <c r="EZ6" s="4" t="s">
        <v>7</v>
      </c>
      <c r="FB6" s="46" t="s">
        <v>2</v>
      </c>
      <c r="FC6" s="47"/>
      <c r="FD6" s="47"/>
      <c r="FE6" s="47"/>
      <c r="FF6" s="47"/>
      <c r="FG6" s="48"/>
      <c r="FH6" s="3" t="s">
        <v>3</v>
      </c>
      <c r="FI6" s="3" t="s">
        <v>4</v>
      </c>
      <c r="FJ6" s="3"/>
      <c r="FK6" s="4" t="s">
        <v>5</v>
      </c>
      <c r="FL6" s="4" t="s">
        <v>6</v>
      </c>
      <c r="FM6" s="4" t="s">
        <v>7</v>
      </c>
      <c r="FO6" s="53"/>
      <c r="FP6" s="56"/>
      <c r="FQ6" s="49" t="s">
        <v>59</v>
      </c>
      <c r="FR6" s="51"/>
      <c r="FS6" s="19">
        <v>3986</v>
      </c>
      <c r="FT6" s="16">
        <v>3260</v>
      </c>
      <c r="FU6" s="16">
        <v>1827</v>
      </c>
      <c r="FV6" s="16">
        <v>35</v>
      </c>
      <c r="FW6" s="16">
        <v>62</v>
      </c>
      <c r="FX6" s="16">
        <v>275</v>
      </c>
      <c r="FY6" s="16">
        <v>1293</v>
      </c>
      <c r="FZ6" s="16">
        <v>1348</v>
      </c>
      <c r="GA6" s="16">
        <v>1079</v>
      </c>
      <c r="GB6" s="16">
        <v>795</v>
      </c>
      <c r="GC6" s="16">
        <v>432</v>
      </c>
      <c r="GD6" s="16">
        <v>781</v>
      </c>
      <c r="GE6" s="17">
        <v>15173</v>
      </c>
      <c r="GF6" s="18">
        <v>0.4097709841201253</v>
      </c>
    </row>
    <row r="7" spans="2:188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O7" s="53"/>
      <c r="FP7" s="56"/>
      <c r="FQ7" s="49" t="s">
        <v>60</v>
      </c>
      <c r="FR7" s="51"/>
      <c r="FS7" s="19">
        <v>131</v>
      </c>
      <c r="FT7" s="16">
        <v>143</v>
      </c>
      <c r="FU7" s="16">
        <v>84</v>
      </c>
      <c r="FV7" s="16">
        <v>1</v>
      </c>
      <c r="FW7" s="16">
        <v>5</v>
      </c>
      <c r="FX7" s="16">
        <v>7</v>
      </c>
      <c r="FY7" s="16">
        <v>69</v>
      </c>
      <c r="FZ7" s="16">
        <v>85</v>
      </c>
      <c r="GA7" s="16">
        <v>62</v>
      </c>
      <c r="GB7" s="16">
        <v>50</v>
      </c>
      <c r="GC7" s="16">
        <v>38</v>
      </c>
      <c r="GD7" s="16">
        <v>31</v>
      </c>
      <c r="GE7" s="17">
        <v>706</v>
      </c>
      <c r="GF7" s="18">
        <v>1.9066652263152208E-2</v>
      </c>
    </row>
    <row r="8" spans="2:188" x14ac:dyDescent="0.25">
      <c r="B8" s="2" t="s">
        <v>8</v>
      </c>
      <c r="C8" s="2"/>
      <c r="D8" s="2"/>
      <c r="E8" s="2"/>
      <c r="F8" s="2"/>
      <c r="G8" s="2"/>
      <c r="H8" s="5">
        <v>3054</v>
      </c>
      <c r="I8" s="6">
        <v>0.94580365438216163</v>
      </c>
      <c r="J8" s="2"/>
      <c r="K8" s="7">
        <v>0.94580365438216163</v>
      </c>
      <c r="L8" s="7">
        <v>0.8</v>
      </c>
      <c r="M8" s="8" t="s">
        <v>9</v>
      </c>
      <c r="O8" s="2" t="s">
        <v>8</v>
      </c>
      <c r="P8" s="2"/>
      <c r="Q8" s="2"/>
      <c r="R8" s="2"/>
      <c r="S8" s="2"/>
      <c r="T8" s="2"/>
      <c r="U8" s="5">
        <v>2292</v>
      </c>
      <c r="V8" s="6">
        <v>0.94127310061601643</v>
      </c>
      <c r="W8" s="2"/>
      <c r="X8" s="7">
        <v>0.94127310061601643</v>
      </c>
      <c r="Y8" s="7">
        <v>0.8</v>
      </c>
      <c r="Z8" s="8" t="s">
        <v>9</v>
      </c>
      <c r="AB8" s="2" t="s">
        <v>8</v>
      </c>
      <c r="AC8" s="2"/>
      <c r="AD8" s="2"/>
      <c r="AE8" s="2"/>
      <c r="AF8" s="2"/>
      <c r="AG8" s="2"/>
      <c r="AH8" s="5">
        <v>1078</v>
      </c>
      <c r="AI8" s="6">
        <v>0.95145631067961167</v>
      </c>
      <c r="AJ8" s="2"/>
      <c r="AK8" s="7">
        <v>0.95145631067961167</v>
      </c>
      <c r="AL8" s="7">
        <v>0.8</v>
      </c>
      <c r="AM8" s="8" t="s">
        <v>9</v>
      </c>
      <c r="AO8" s="2" t="s">
        <v>8</v>
      </c>
      <c r="AP8" s="2"/>
      <c r="AQ8" s="2"/>
      <c r="AR8" s="2"/>
      <c r="AS8" s="2"/>
      <c r="AT8" s="2"/>
      <c r="AU8" s="5">
        <v>15</v>
      </c>
      <c r="AV8" s="6">
        <v>0.9375</v>
      </c>
      <c r="AW8" s="2"/>
      <c r="AX8" s="7">
        <v>0.9375</v>
      </c>
      <c r="AY8" s="7">
        <v>0.8</v>
      </c>
      <c r="AZ8" s="8" t="s">
        <v>9</v>
      </c>
      <c r="BB8" s="2" t="s">
        <v>8</v>
      </c>
      <c r="BC8" s="2"/>
      <c r="BD8" s="2"/>
      <c r="BE8" s="2"/>
      <c r="BF8" s="2"/>
      <c r="BG8" s="2"/>
      <c r="BH8" s="5">
        <v>31</v>
      </c>
      <c r="BI8" s="6">
        <v>0.81578947368421051</v>
      </c>
      <c r="BJ8" s="2"/>
      <c r="BK8" s="7">
        <v>0.81578947368421051</v>
      </c>
      <c r="BL8" s="7">
        <v>0.8</v>
      </c>
      <c r="BM8" s="8" t="s">
        <v>9</v>
      </c>
      <c r="BO8" s="2" t="s">
        <v>8</v>
      </c>
      <c r="BP8" s="2"/>
      <c r="BQ8" s="2"/>
      <c r="BR8" s="2"/>
      <c r="BS8" s="2"/>
      <c r="BT8" s="2"/>
      <c r="BU8" s="5">
        <v>216</v>
      </c>
      <c r="BV8" s="6">
        <v>0.99082568807339455</v>
      </c>
      <c r="BW8" s="2"/>
      <c r="BX8" s="7">
        <v>0.99082568807339455</v>
      </c>
      <c r="BY8" s="7">
        <v>0.8</v>
      </c>
      <c r="BZ8" s="8" t="s">
        <v>9</v>
      </c>
      <c r="CB8" s="2" t="s">
        <v>8</v>
      </c>
      <c r="CC8" s="2"/>
      <c r="CD8" s="2"/>
      <c r="CE8" s="2"/>
      <c r="CF8" s="2"/>
      <c r="CG8" s="2"/>
      <c r="CH8" s="5">
        <v>1088</v>
      </c>
      <c r="CI8" s="6">
        <v>1</v>
      </c>
      <c r="CJ8" s="2"/>
      <c r="CK8" s="7">
        <v>1</v>
      </c>
      <c r="CL8" s="7">
        <v>0.8</v>
      </c>
      <c r="CM8" s="8" t="s">
        <v>9</v>
      </c>
      <c r="CO8" s="2" t="s">
        <v>8</v>
      </c>
      <c r="CP8" s="2"/>
      <c r="CQ8" s="2"/>
      <c r="CR8" s="2"/>
      <c r="CS8" s="2"/>
      <c r="CT8" s="2"/>
      <c r="CU8" s="5">
        <v>971</v>
      </c>
      <c r="CV8" s="6">
        <v>1</v>
      </c>
      <c r="CW8" s="2"/>
      <c r="CX8" s="7">
        <v>1</v>
      </c>
      <c r="CY8" s="7">
        <v>0.8</v>
      </c>
      <c r="CZ8" s="8" t="s">
        <v>9</v>
      </c>
      <c r="DB8" s="2" t="s">
        <v>8</v>
      </c>
      <c r="DC8" s="2"/>
      <c r="DD8" s="2"/>
      <c r="DE8" s="2"/>
      <c r="DF8" s="2"/>
      <c r="DG8" s="2"/>
      <c r="DH8" s="5">
        <v>686</v>
      </c>
      <c r="DI8" s="6">
        <v>1</v>
      </c>
      <c r="DJ8" s="2"/>
      <c r="DK8" s="7">
        <v>1</v>
      </c>
      <c r="DL8" s="7">
        <v>0.8</v>
      </c>
      <c r="DM8" s="8" t="s">
        <v>9</v>
      </c>
      <c r="DO8" s="2" t="s">
        <v>8</v>
      </c>
      <c r="DP8" s="2"/>
      <c r="DQ8" s="2"/>
      <c r="DR8" s="2"/>
      <c r="DS8" s="2"/>
      <c r="DT8" s="2"/>
      <c r="DU8" s="5">
        <v>545</v>
      </c>
      <c r="DV8" s="6">
        <v>1</v>
      </c>
      <c r="DW8" s="2"/>
      <c r="DX8" s="7">
        <v>1</v>
      </c>
      <c r="DY8" s="7">
        <v>0.8</v>
      </c>
      <c r="DZ8" s="8" t="s">
        <v>9</v>
      </c>
      <c r="EB8" s="2" t="s">
        <v>8</v>
      </c>
      <c r="EC8" s="2"/>
      <c r="ED8" s="2"/>
      <c r="EE8" s="2"/>
      <c r="EF8" s="2"/>
      <c r="EG8" s="2"/>
      <c r="EH8" s="5">
        <v>277</v>
      </c>
      <c r="EI8" s="6">
        <v>1</v>
      </c>
      <c r="EJ8" s="2"/>
      <c r="EK8" s="7">
        <v>1</v>
      </c>
      <c r="EL8" s="7">
        <v>0.8</v>
      </c>
      <c r="EM8" s="8" t="s">
        <v>9</v>
      </c>
      <c r="EO8" s="2" t="s">
        <v>8</v>
      </c>
      <c r="EP8" s="2"/>
      <c r="EQ8" s="2"/>
      <c r="ER8" s="2"/>
      <c r="ES8" s="2"/>
      <c r="ET8" s="2"/>
      <c r="EU8" s="5">
        <v>511</v>
      </c>
      <c r="EV8" s="6">
        <v>1</v>
      </c>
      <c r="EW8" s="2"/>
      <c r="EX8" s="7">
        <v>1</v>
      </c>
      <c r="EY8" s="7">
        <v>0.8</v>
      </c>
      <c r="EZ8" s="8" t="s">
        <v>9</v>
      </c>
      <c r="FB8" s="2" t="s">
        <v>8</v>
      </c>
      <c r="FC8" s="2"/>
      <c r="FD8" s="2"/>
      <c r="FE8" s="2"/>
      <c r="FF8" s="2"/>
      <c r="FG8" s="2"/>
      <c r="FH8" s="5">
        <f>+H8+U8+AH8+AU8+BH8+BU8+CH8+CU8+DH8+DU8+EH8+EU8</f>
        <v>10764</v>
      </c>
      <c r="FI8" s="6">
        <f>+FH8/$FH$12</f>
        <v>0.96564097963577644</v>
      </c>
      <c r="FJ8" s="2"/>
      <c r="FK8" s="7">
        <f>+FI8</f>
        <v>0.96564097963577644</v>
      </c>
      <c r="FL8" s="7">
        <v>0.8</v>
      </c>
      <c r="FM8" s="8" t="s">
        <v>9</v>
      </c>
      <c r="FO8" s="53"/>
      <c r="FP8" s="56"/>
      <c r="FQ8" s="49" t="s">
        <v>61</v>
      </c>
      <c r="FR8" s="51"/>
      <c r="FS8" s="19">
        <v>60</v>
      </c>
      <c r="FT8" s="16">
        <v>49</v>
      </c>
      <c r="FU8" s="16">
        <v>36</v>
      </c>
      <c r="FV8" s="16">
        <v>0</v>
      </c>
      <c r="FW8" s="16">
        <v>0</v>
      </c>
      <c r="FX8" s="16">
        <v>2</v>
      </c>
      <c r="FY8" s="16">
        <v>20</v>
      </c>
      <c r="FZ8" s="16">
        <v>45</v>
      </c>
      <c r="GA8" s="16">
        <v>29</v>
      </c>
      <c r="GB8" s="16">
        <v>11</v>
      </c>
      <c r="GC8" s="16">
        <v>11</v>
      </c>
      <c r="GD8" s="16">
        <v>14</v>
      </c>
      <c r="GE8" s="17">
        <v>277</v>
      </c>
      <c r="GF8" s="18">
        <v>7.480825321378416E-3</v>
      </c>
    </row>
    <row r="9" spans="2:188" x14ac:dyDescent="0.25">
      <c r="B9" s="2" t="s">
        <v>10</v>
      </c>
      <c r="C9" s="2"/>
      <c r="D9" s="2"/>
      <c r="E9" s="2"/>
      <c r="F9" s="2"/>
      <c r="G9" s="2"/>
      <c r="H9" s="5">
        <v>131</v>
      </c>
      <c r="I9" s="6">
        <v>4.0569835862496129E-2</v>
      </c>
      <c r="J9" s="2"/>
      <c r="K9" s="7">
        <v>0.9863734902446577</v>
      </c>
      <c r="L9" s="9">
        <v>0.9</v>
      </c>
      <c r="M9" s="8" t="s">
        <v>9</v>
      </c>
      <c r="O9" s="2" t="s">
        <v>10</v>
      </c>
      <c r="P9" s="2"/>
      <c r="Q9" s="2"/>
      <c r="R9" s="2"/>
      <c r="S9" s="2"/>
      <c r="T9" s="2"/>
      <c r="U9" s="5">
        <v>103</v>
      </c>
      <c r="V9" s="6">
        <v>4.2299794661190965E-2</v>
      </c>
      <c r="W9" s="2"/>
      <c r="X9" s="7">
        <v>0.98357289527720737</v>
      </c>
      <c r="Y9" s="9">
        <v>0.9</v>
      </c>
      <c r="Z9" s="8" t="s">
        <v>9</v>
      </c>
      <c r="AB9" s="2" t="s">
        <v>10</v>
      </c>
      <c r="AC9" s="2"/>
      <c r="AD9" s="2"/>
      <c r="AE9" s="2"/>
      <c r="AF9" s="2"/>
      <c r="AG9" s="2"/>
      <c r="AH9" s="5">
        <v>42</v>
      </c>
      <c r="AI9" s="6">
        <v>3.7069726390114736E-2</v>
      </c>
      <c r="AJ9" s="2"/>
      <c r="AK9" s="7">
        <v>0.98852603706972642</v>
      </c>
      <c r="AL9" s="9">
        <v>0.9</v>
      </c>
      <c r="AM9" s="8" t="s">
        <v>9</v>
      </c>
      <c r="AO9" s="2" t="s">
        <v>10</v>
      </c>
      <c r="AP9" s="2"/>
      <c r="AQ9" s="2"/>
      <c r="AR9" s="2"/>
      <c r="AS9" s="2"/>
      <c r="AT9" s="2"/>
      <c r="AU9" s="5">
        <v>1</v>
      </c>
      <c r="AV9" s="6">
        <v>6.25E-2</v>
      </c>
      <c r="AW9" s="2"/>
      <c r="AX9" s="7">
        <v>1</v>
      </c>
      <c r="AY9" s="9">
        <v>0.9</v>
      </c>
      <c r="AZ9" s="8" t="s">
        <v>9</v>
      </c>
      <c r="BB9" s="2" t="s">
        <v>10</v>
      </c>
      <c r="BC9" s="2"/>
      <c r="BD9" s="2"/>
      <c r="BE9" s="2"/>
      <c r="BF9" s="2"/>
      <c r="BG9" s="2"/>
      <c r="BH9" s="5">
        <v>6</v>
      </c>
      <c r="BI9" s="6">
        <v>0.15789473684210525</v>
      </c>
      <c r="BJ9" s="2"/>
      <c r="BK9" s="7">
        <v>0.97368421052631571</v>
      </c>
      <c r="BL9" s="9">
        <v>0.9</v>
      </c>
      <c r="BM9" s="8" t="s">
        <v>9</v>
      </c>
      <c r="BO9" s="2" t="s">
        <v>10</v>
      </c>
      <c r="BP9" s="2"/>
      <c r="BQ9" s="2"/>
      <c r="BR9" s="2"/>
      <c r="BS9" s="2"/>
      <c r="BT9" s="2"/>
      <c r="BU9" s="5">
        <v>1</v>
      </c>
      <c r="BV9" s="6">
        <v>4.5871559633027525E-3</v>
      </c>
      <c r="BW9" s="2"/>
      <c r="BX9" s="7">
        <v>0.99541284403669728</v>
      </c>
      <c r="BY9" s="9">
        <v>0.9</v>
      </c>
      <c r="BZ9" s="8" t="s">
        <v>9</v>
      </c>
      <c r="CB9" s="2" t="s">
        <v>10</v>
      </c>
      <c r="CC9" s="2"/>
      <c r="CD9" s="2"/>
      <c r="CE9" s="2"/>
      <c r="CF9" s="2"/>
      <c r="CG9" s="2"/>
      <c r="CH9" s="5">
        <v>0</v>
      </c>
      <c r="CI9" s="6">
        <v>0</v>
      </c>
      <c r="CJ9" s="2"/>
      <c r="CK9" s="7">
        <v>1</v>
      </c>
      <c r="CL9" s="9">
        <v>0.9</v>
      </c>
      <c r="CM9" s="8" t="s">
        <v>9</v>
      </c>
      <c r="CO9" s="2" t="s">
        <v>10</v>
      </c>
      <c r="CP9" s="2"/>
      <c r="CQ9" s="2"/>
      <c r="CR9" s="2"/>
      <c r="CS9" s="2"/>
      <c r="CT9" s="2"/>
      <c r="CU9" s="5">
        <v>0</v>
      </c>
      <c r="CV9" s="6">
        <v>0</v>
      </c>
      <c r="CW9" s="2"/>
      <c r="CX9" s="7">
        <v>1</v>
      </c>
      <c r="CY9" s="9">
        <v>0.9</v>
      </c>
      <c r="CZ9" s="8" t="s">
        <v>9</v>
      </c>
      <c r="DB9" s="2" t="s">
        <v>10</v>
      </c>
      <c r="DC9" s="2"/>
      <c r="DD9" s="2"/>
      <c r="DE9" s="2"/>
      <c r="DF9" s="2"/>
      <c r="DG9" s="2"/>
      <c r="DH9" s="5">
        <v>0</v>
      </c>
      <c r="DI9" s="6">
        <v>0</v>
      </c>
      <c r="DJ9" s="2"/>
      <c r="DK9" s="7">
        <v>1</v>
      </c>
      <c r="DL9" s="9">
        <v>0.9</v>
      </c>
      <c r="DM9" s="8" t="s">
        <v>9</v>
      </c>
      <c r="DO9" s="2" t="s">
        <v>10</v>
      </c>
      <c r="DP9" s="2"/>
      <c r="DQ9" s="2"/>
      <c r="DR9" s="2"/>
      <c r="DS9" s="2"/>
      <c r="DT9" s="2"/>
      <c r="DU9" s="5">
        <v>0</v>
      </c>
      <c r="DV9" s="6">
        <v>0</v>
      </c>
      <c r="DW9" s="2"/>
      <c r="DX9" s="7">
        <v>1</v>
      </c>
      <c r="DY9" s="9">
        <v>0.9</v>
      </c>
      <c r="DZ9" s="8" t="s">
        <v>9</v>
      </c>
      <c r="EB9" s="2" t="s">
        <v>10</v>
      </c>
      <c r="EC9" s="2"/>
      <c r="ED9" s="2"/>
      <c r="EE9" s="2"/>
      <c r="EF9" s="2"/>
      <c r="EG9" s="2"/>
      <c r="EH9" s="5">
        <v>0</v>
      </c>
      <c r="EI9" s="6">
        <v>0</v>
      </c>
      <c r="EJ9" s="2"/>
      <c r="EK9" s="7">
        <v>1</v>
      </c>
      <c r="EL9" s="9">
        <v>0.9</v>
      </c>
      <c r="EM9" s="8" t="s">
        <v>9</v>
      </c>
      <c r="EO9" s="2" t="s">
        <v>10</v>
      </c>
      <c r="EP9" s="2"/>
      <c r="EQ9" s="2"/>
      <c r="ER9" s="2"/>
      <c r="ES9" s="2"/>
      <c r="ET9" s="2"/>
      <c r="EU9" s="5">
        <v>0</v>
      </c>
      <c r="EV9" s="6">
        <v>0</v>
      </c>
      <c r="EW9" s="2"/>
      <c r="EX9" s="7">
        <v>1</v>
      </c>
      <c r="EY9" s="9">
        <v>0.9</v>
      </c>
      <c r="EZ9" s="8" t="s">
        <v>9</v>
      </c>
      <c r="FB9" s="2" t="s">
        <v>10</v>
      </c>
      <c r="FC9" s="2"/>
      <c r="FD9" s="2"/>
      <c r="FE9" s="2"/>
      <c r="FF9" s="2"/>
      <c r="FG9" s="2"/>
      <c r="FH9" s="5">
        <f t="shared" ref="FH9:FH11" si="0">+H9+U9+AH9+AU9+BH9+BU9+CH9+CU9+DH9+DU9+EH9+EU9</f>
        <v>284</v>
      </c>
      <c r="FI9" s="6">
        <f t="shared" ref="FI9:FI11" si="1">+FH9/$FH$12</f>
        <v>2.5477707006369428E-2</v>
      </c>
      <c r="FJ9" s="2"/>
      <c r="FK9" s="7">
        <f>+FI8+FI9</f>
        <v>0.99111868664214586</v>
      </c>
      <c r="FL9" s="9">
        <v>0.9</v>
      </c>
      <c r="FM9" s="8" t="s">
        <v>9</v>
      </c>
      <c r="FO9" s="53"/>
      <c r="FP9" s="56"/>
      <c r="FQ9" s="49" t="s">
        <v>62</v>
      </c>
      <c r="FR9" s="51"/>
      <c r="FS9" s="20">
        <v>154</v>
      </c>
      <c r="FT9" s="16">
        <v>186</v>
      </c>
      <c r="FU9" s="16">
        <v>67</v>
      </c>
      <c r="FV9" s="16">
        <v>0</v>
      </c>
      <c r="FW9" s="16">
        <v>0</v>
      </c>
      <c r="FX9" s="16">
        <v>9</v>
      </c>
      <c r="FY9" s="16">
        <v>74</v>
      </c>
      <c r="FZ9" s="16">
        <v>97</v>
      </c>
      <c r="GA9" s="16">
        <v>43</v>
      </c>
      <c r="GB9" s="16">
        <v>32</v>
      </c>
      <c r="GC9" s="21">
        <v>8</v>
      </c>
      <c r="GD9" s="16">
        <v>41</v>
      </c>
      <c r="GE9" s="17">
        <v>711</v>
      </c>
      <c r="GF9" s="18">
        <v>1.9201685211191529E-2</v>
      </c>
    </row>
    <row r="10" spans="2:188" x14ac:dyDescent="0.25">
      <c r="B10" s="2" t="s">
        <v>11</v>
      </c>
      <c r="C10" s="2"/>
      <c r="D10" s="2"/>
      <c r="E10" s="2"/>
      <c r="F10" s="2"/>
      <c r="G10" s="2"/>
      <c r="H10" s="5">
        <v>44</v>
      </c>
      <c r="I10" s="6">
        <v>1.3626509755342211E-2</v>
      </c>
      <c r="J10" s="2"/>
      <c r="K10" s="7">
        <v>0.99999999999999989</v>
      </c>
      <c r="L10" s="9">
        <v>1</v>
      </c>
      <c r="M10" s="8" t="s">
        <v>9</v>
      </c>
      <c r="O10" s="2" t="s">
        <v>11</v>
      </c>
      <c r="P10" s="2"/>
      <c r="Q10" s="2"/>
      <c r="R10" s="2"/>
      <c r="S10" s="2"/>
      <c r="T10" s="2"/>
      <c r="U10" s="5">
        <v>40</v>
      </c>
      <c r="V10" s="6">
        <v>1.6427104722792608E-2</v>
      </c>
      <c r="W10" s="2"/>
      <c r="X10" s="7">
        <v>1</v>
      </c>
      <c r="Y10" s="9">
        <v>1</v>
      </c>
      <c r="Z10" s="8" t="s">
        <v>9</v>
      </c>
      <c r="AB10" s="2" t="s">
        <v>11</v>
      </c>
      <c r="AC10" s="2"/>
      <c r="AD10" s="2"/>
      <c r="AE10" s="2"/>
      <c r="AF10" s="2"/>
      <c r="AG10" s="2"/>
      <c r="AH10" s="5">
        <v>11</v>
      </c>
      <c r="AI10" s="6">
        <v>9.7087378640776691E-3</v>
      </c>
      <c r="AJ10" s="2"/>
      <c r="AK10" s="7">
        <v>0.99823477493380408</v>
      </c>
      <c r="AL10" s="9">
        <v>1</v>
      </c>
      <c r="AM10" s="8" t="s">
        <v>9</v>
      </c>
      <c r="AO10" s="2" t="s">
        <v>11</v>
      </c>
      <c r="AP10" s="2"/>
      <c r="AQ10" s="2"/>
      <c r="AR10" s="2"/>
      <c r="AS10" s="2"/>
      <c r="AT10" s="2"/>
      <c r="AU10" s="5">
        <v>0</v>
      </c>
      <c r="AV10" s="6">
        <v>0</v>
      </c>
      <c r="AW10" s="2"/>
      <c r="AX10" s="7">
        <v>1</v>
      </c>
      <c r="AY10" s="9">
        <v>1</v>
      </c>
      <c r="AZ10" s="8" t="s">
        <v>9</v>
      </c>
      <c r="BB10" s="2" t="s">
        <v>11</v>
      </c>
      <c r="BC10" s="2"/>
      <c r="BD10" s="2"/>
      <c r="BE10" s="2"/>
      <c r="BF10" s="2"/>
      <c r="BG10" s="2"/>
      <c r="BH10" s="5">
        <v>1</v>
      </c>
      <c r="BI10" s="6">
        <v>2.6315789473684209E-2</v>
      </c>
      <c r="BJ10" s="2"/>
      <c r="BK10" s="7">
        <v>0.99999999999999989</v>
      </c>
      <c r="BL10" s="9">
        <v>1</v>
      </c>
      <c r="BM10" s="8" t="s">
        <v>9</v>
      </c>
      <c r="BO10" s="2" t="s">
        <v>11</v>
      </c>
      <c r="BP10" s="2"/>
      <c r="BQ10" s="2"/>
      <c r="BR10" s="2"/>
      <c r="BS10" s="2"/>
      <c r="BT10" s="2"/>
      <c r="BU10" s="5">
        <v>1</v>
      </c>
      <c r="BV10" s="6">
        <v>4.5871559633027525E-3</v>
      </c>
      <c r="BW10" s="2"/>
      <c r="BX10" s="7">
        <v>1</v>
      </c>
      <c r="BY10" s="9">
        <v>1</v>
      </c>
      <c r="BZ10" s="8" t="s">
        <v>9</v>
      </c>
      <c r="CB10" s="2" t="s">
        <v>11</v>
      </c>
      <c r="CC10" s="2"/>
      <c r="CD10" s="2"/>
      <c r="CE10" s="2"/>
      <c r="CF10" s="2"/>
      <c r="CG10" s="2"/>
      <c r="CH10" s="5">
        <v>0</v>
      </c>
      <c r="CI10" s="6">
        <v>0</v>
      </c>
      <c r="CJ10" s="2"/>
      <c r="CK10" s="7">
        <v>1</v>
      </c>
      <c r="CL10" s="9">
        <v>1</v>
      </c>
      <c r="CM10" s="8" t="s">
        <v>9</v>
      </c>
      <c r="CO10" s="2" t="s">
        <v>11</v>
      </c>
      <c r="CP10" s="2"/>
      <c r="CQ10" s="2"/>
      <c r="CR10" s="2"/>
      <c r="CS10" s="2"/>
      <c r="CT10" s="2"/>
      <c r="CU10" s="5">
        <v>0</v>
      </c>
      <c r="CV10" s="6">
        <v>0</v>
      </c>
      <c r="CW10" s="2"/>
      <c r="CX10" s="7">
        <v>1</v>
      </c>
      <c r="CY10" s="9">
        <v>1</v>
      </c>
      <c r="CZ10" s="8" t="s">
        <v>9</v>
      </c>
      <c r="DB10" s="2" t="s">
        <v>11</v>
      </c>
      <c r="DC10" s="2"/>
      <c r="DD10" s="2"/>
      <c r="DE10" s="2"/>
      <c r="DF10" s="2"/>
      <c r="DG10" s="2"/>
      <c r="DH10" s="5">
        <v>0</v>
      </c>
      <c r="DI10" s="6">
        <v>0</v>
      </c>
      <c r="DJ10" s="2"/>
      <c r="DK10" s="7">
        <v>1</v>
      </c>
      <c r="DL10" s="9">
        <v>1</v>
      </c>
      <c r="DM10" s="8" t="s">
        <v>9</v>
      </c>
      <c r="DO10" s="2" t="s">
        <v>11</v>
      </c>
      <c r="DP10" s="2"/>
      <c r="DQ10" s="2"/>
      <c r="DR10" s="2"/>
      <c r="DS10" s="2"/>
      <c r="DT10" s="2"/>
      <c r="DU10" s="5">
        <v>0</v>
      </c>
      <c r="DV10" s="6">
        <v>0</v>
      </c>
      <c r="DW10" s="2"/>
      <c r="DX10" s="7">
        <v>1</v>
      </c>
      <c r="DY10" s="9">
        <v>1</v>
      </c>
      <c r="DZ10" s="8" t="s">
        <v>9</v>
      </c>
      <c r="EB10" s="2" t="s">
        <v>11</v>
      </c>
      <c r="EC10" s="2"/>
      <c r="ED10" s="2"/>
      <c r="EE10" s="2"/>
      <c r="EF10" s="2"/>
      <c r="EG10" s="2"/>
      <c r="EH10" s="5">
        <v>0</v>
      </c>
      <c r="EI10" s="6">
        <v>0</v>
      </c>
      <c r="EJ10" s="2"/>
      <c r="EK10" s="7">
        <v>1</v>
      </c>
      <c r="EL10" s="9">
        <v>1</v>
      </c>
      <c r="EM10" s="8" t="s">
        <v>9</v>
      </c>
      <c r="EO10" s="2" t="s">
        <v>11</v>
      </c>
      <c r="EP10" s="2"/>
      <c r="EQ10" s="2"/>
      <c r="ER10" s="2"/>
      <c r="ES10" s="2"/>
      <c r="ET10" s="2"/>
      <c r="EU10" s="5">
        <v>0</v>
      </c>
      <c r="EV10" s="6">
        <v>0</v>
      </c>
      <c r="EW10" s="2"/>
      <c r="EX10" s="7">
        <v>1</v>
      </c>
      <c r="EY10" s="9">
        <v>1</v>
      </c>
      <c r="EZ10" s="8" t="s">
        <v>9</v>
      </c>
      <c r="FB10" s="2" t="s">
        <v>11</v>
      </c>
      <c r="FC10" s="2"/>
      <c r="FD10" s="2"/>
      <c r="FE10" s="2"/>
      <c r="FF10" s="2"/>
      <c r="FG10" s="2"/>
      <c r="FH10" s="5">
        <f t="shared" si="0"/>
        <v>97</v>
      </c>
      <c r="FI10" s="6">
        <f t="shared" si="1"/>
        <v>8.70189288597829E-3</v>
      </c>
      <c r="FJ10" s="2"/>
      <c r="FK10" s="7">
        <f>+FI8+FI9+FI10</f>
        <v>0.9998205795281242</v>
      </c>
      <c r="FL10" s="9">
        <v>1</v>
      </c>
      <c r="FM10" s="8" t="s">
        <v>9</v>
      </c>
      <c r="FO10" s="53"/>
      <c r="FP10" s="57"/>
      <c r="FQ10" s="60" t="s">
        <v>63</v>
      </c>
      <c r="FR10" s="61"/>
      <c r="FS10" s="22">
        <v>9597</v>
      </c>
      <c r="FT10" s="22">
        <v>7845</v>
      </c>
      <c r="FU10" s="22">
        <v>4335</v>
      </c>
      <c r="FV10" s="22">
        <v>68</v>
      </c>
      <c r="FW10" s="22">
        <v>117</v>
      </c>
      <c r="FX10" s="22">
        <v>692</v>
      </c>
      <c r="FY10" s="22">
        <v>3237</v>
      </c>
      <c r="FZ10" s="22">
        <v>3355</v>
      </c>
      <c r="GA10" s="22">
        <v>2767</v>
      </c>
      <c r="GB10" s="22">
        <v>2116</v>
      </c>
      <c r="GC10" s="22">
        <v>1064</v>
      </c>
      <c r="GD10" s="22">
        <v>1835</v>
      </c>
      <c r="GE10" s="23">
        <v>37028</v>
      </c>
      <c r="GF10" s="24">
        <v>1</v>
      </c>
    </row>
    <row r="11" spans="2:188" x14ac:dyDescent="0.25">
      <c r="B11" s="2" t="s">
        <v>12</v>
      </c>
      <c r="C11" s="2"/>
      <c r="D11" s="2"/>
      <c r="E11" s="2"/>
      <c r="F11" s="2"/>
      <c r="G11" s="2"/>
      <c r="H11" s="5">
        <v>0</v>
      </c>
      <c r="I11" s="6">
        <v>0</v>
      </c>
      <c r="J11" s="2"/>
      <c r="K11" s="2"/>
      <c r="L11" s="2"/>
      <c r="M11" s="2"/>
      <c r="O11" s="2" t="s">
        <v>12</v>
      </c>
      <c r="P11" s="2"/>
      <c r="Q11" s="2"/>
      <c r="R11" s="2"/>
      <c r="S11" s="2"/>
      <c r="T11" s="2"/>
      <c r="U11" s="5">
        <v>0</v>
      </c>
      <c r="V11" s="6">
        <v>0</v>
      </c>
      <c r="W11" s="2"/>
      <c r="X11" s="2"/>
      <c r="Y11" s="2"/>
      <c r="Z11" s="2"/>
      <c r="AB11" s="2" t="s">
        <v>12</v>
      </c>
      <c r="AC11" s="2"/>
      <c r="AD11" s="2"/>
      <c r="AE11" s="2"/>
      <c r="AF11" s="2"/>
      <c r="AG11" s="2"/>
      <c r="AH11" s="5">
        <v>2</v>
      </c>
      <c r="AI11" s="6">
        <v>1.76522506619594E-3</v>
      </c>
      <c r="AJ11" s="2"/>
      <c r="AK11" s="2"/>
      <c r="AL11" s="2"/>
      <c r="AM11" s="2"/>
      <c r="AO11" s="2" t="s">
        <v>12</v>
      </c>
      <c r="AP11" s="2"/>
      <c r="AQ11" s="2"/>
      <c r="AR11" s="2"/>
      <c r="AS11" s="2"/>
      <c r="AT11" s="2"/>
      <c r="AU11" s="5">
        <v>0</v>
      </c>
      <c r="AV11" s="6">
        <v>0</v>
      </c>
      <c r="AW11" s="2"/>
      <c r="AX11" s="2"/>
      <c r="AY11" s="2"/>
      <c r="AZ11" s="2"/>
      <c r="BB11" s="2" t="s">
        <v>12</v>
      </c>
      <c r="BC11" s="2"/>
      <c r="BD11" s="2"/>
      <c r="BE11" s="2"/>
      <c r="BF11" s="2"/>
      <c r="BG11" s="2"/>
      <c r="BH11" s="5">
        <v>0</v>
      </c>
      <c r="BI11" s="6">
        <v>0</v>
      </c>
      <c r="BJ11" s="2"/>
      <c r="BK11" s="2"/>
      <c r="BL11" s="2"/>
      <c r="BM11" s="2"/>
      <c r="BO11" s="2" t="s">
        <v>12</v>
      </c>
      <c r="BP11" s="2"/>
      <c r="BQ11" s="2"/>
      <c r="BR11" s="2"/>
      <c r="BS11" s="2"/>
      <c r="BT11" s="2"/>
      <c r="BU11" s="5">
        <v>0</v>
      </c>
      <c r="BV11" s="6">
        <v>0</v>
      </c>
      <c r="BW11" s="2"/>
      <c r="BX11" s="2"/>
      <c r="BY11" s="2"/>
      <c r="BZ11" s="2"/>
      <c r="CB11" s="2" t="s">
        <v>12</v>
      </c>
      <c r="CC11" s="2"/>
      <c r="CD11" s="2"/>
      <c r="CE11" s="2"/>
      <c r="CF11" s="2"/>
      <c r="CG11" s="2"/>
      <c r="CH11" s="5">
        <v>0</v>
      </c>
      <c r="CI11" s="6">
        <v>0</v>
      </c>
      <c r="CJ11" s="2"/>
      <c r="CK11" s="2"/>
      <c r="CL11" s="2"/>
      <c r="CM11" s="2"/>
      <c r="CO11" s="2" t="s">
        <v>12</v>
      </c>
      <c r="CP11" s="2"/>
      <c r="CQ11" s="2"/>
      <c r="CR11" s="2"/>
      <c r="CS11" s="2"/>
      <c r="CT11" s="2"/>
      <c r="CU11" s="5">
        <v>0</v>
      </c>
      <c r="CV11" s="6">
        <v>0</v>
      </c>
      <c r="CW11" s="2"/>
      <c r="CX11" s="2"/>
      <c r="CY11" s="2"/>
      <c r="CZ11" s="2"/>
      <c r="DB11" s="2" t="s">
        <v>12</v>
      </c>
      <c r="DC11" s="2"/>
      <c r="DD11" s="2"/>
      <c r="DE11" s="2"/>
      <c r="DF11" s="2"/>
      <c r="DG11" s="2"/>
      <c r="DH11" s="5">
        <v>0</v>
      </c>
      <c r="DI11" s="6">
        <v>0</v>
      </c>
      <c r="DJ11" s="2"/>
      <c r="DK11" s="2"/>
      <c r="DL11" s="2"/>
      <c r="DM11" s="2"/>
      <c r="DO11" s="2" t="s">
        <v>12</v>
      </c>
      <c r="DP11" s="2"/>
      <c r="DQ11" s="2"/>
      <c r="DR11" s="2"/>
      <c r="DS11" s="2"/>
      <c r="DT11" s="2"/>
      <c r="DU11" s="5">
        <v>0</v>
      </c>
      <c r="DV11" s="6">
        <v>0</v>
      </c>
      <c r="DW11" s="2"/>
      <c r="DX11" s="2"/>
      <c r="DY11" s="2"/>
      <c r="DZ11" s="2"/>
      <c r="EB11" s="2" t="s">
        <v>12</v>
      </c>
      <c r="EC11" s="2"/>
      <c r="ED11" s="2"/>
      <c r="EE11" s="2"/>
      <c r="EF11" s="2"/>
      <c r="EG11" s="2"/>
      <c r="EH11" s="5">
        <v>0</v>
      </c>
      <c r="EI11" s="6">
        <v>0</v>
      </c>
      <c r="EJ11" s="2"/>
      <c r="EK11" s="2"/>
      <c r="EL11" s="2"/>
      <c r="EM11" s="2"/>
      <c r="EO11" s="2" t="s">
        <v>12</v>
      </c>
      <c r="EP11" s="2"/>
      <c r="EQ11" s="2"/>
      <c r="ER11" s="2"/>
      <c r="ES11" s="2"/>
      <c r="ET11" s="2"/>
      <c r="EU11" s="5">
        <v>0</v>
      </c>
      <c r="EV11" s="6">
        <v>0</v>
      </c>
      <c r="EW11" s="2"/>
      <c r="EX11" s="2"/>
      <c r="EY11" s="2"/>
      <c r="EZ11" s="2"/>
      <c r="FB11" s="2" t="s">
        <v>12</v>
      </c>
      <c r="FC11" s="2"/>
      <c r="FD11" s="2"/>
      <c r="FE11" s="2"/>
      <c r="FF11" s="2"/>
      <c r="FG11" s="2"/>
      <c r="FH11" s="5">
        <f t="shared" si="0"/>
        <v>2</v>
      </c>
      <c r="FI11" s="6">
        <f t="shared" si="1"/>
        <v>1.7942047187584104E-4</v>
      </c>
      <c r="FJ11" s="2"/>
      <c r="FK11" s="2"/>
      <c r="FL11" s="2"/>
      <c r="FM11" s="2"/>
      <c r="FO11" s="53"/>
      <c r="FP11" s="55" t="s">
        <v>64</v>
      </c>
      <c r="FQ11" s="49" t="s">
        <v>65</v>
      </c>
      <c r="FR11" s="51"/>
      <c r="FS11" s="19">
        <v>1117</v>
      </c>
      <c r="FT11" s="25">
        <v>1359</v>
      </c>
      <c r="FU11" s="25">
        <v>450</v>
      </c>
      <c r="FV11" s="25">
        <v>1</v>
      </c>
      <c r="FW11" s="25">
        <v>2</v>
      </c>
      <c r="FX11" s="25">
        <v>40</v>
      </c>
      <c r="FY11" s="25">
        <v>624</v>
      </c>
      <c r="FZ11" s="25">
        <v>731</v>
      </c>
      <c r="GA11" s="25">
        <v>147</v>
      </c>
      <c r="GB11" s="25">
        <v>204</v>
      </c>
      <c r="GC11" s="25">
        <v>77</v>
      </c>
      <c r="GD11" s="25">
        <v>403</v>
      </c>
      <c r="GE11" s="17">
        <v>5155</v>
      </c>
      <c r="GF11" s="18">
        <v>0.99287365177195686</v>
      </c>
    </row>
    <row r="12" spans="2:188" x14ac:dyDescent="0.25">
      <c r="B12" s="2" t="s">
        <v>13</v>
      </c>
      <c r="C12" s="2"/>
      <c r="D12" s="2"/>
      <c r="E12" s="2"/>
      <c r="F12" s="2"/>
      <c r="G12" s="2"/>
      <c r="H12" s="10">
        <v>3229</v>
      </c>
      <c r="I12" s="11">
        <v>0.99999999999999989</v>
      </c>
      <c r="J12" s="2"/>
      <c r="K12" s="2"/>
      <c r="L12" s="2"/>
      <c r="M12" s="2"/>
      <c r="O12" s="2" t="s">
        <v>13</v>
      </c>
      <c r="P12" s="2"/>
      <c r="Q12" s="2"/>
      <c r="R12" s="2"/>
      <c r="S12" s="2"/>
      <c r="T12" s="2"/>
      <c r="U12" s="10">
        <v>2435</v>
      </c>
      <c r="V12" s="11">
        <v>1</v>
      </c>
      <c r="W12" s="2"/>
      <c r="X12" s="2"/>
      <c r="Y12" s="2"/>
      <c r="Z12" s="2"/>
      <c r="AB12" s="2" t="s">
        <v>13</v>
      </c>
      <c r="AC12" s="2"/>
      <c r="AD12" s="2"/>
      <c r="AE12" s="2"/>
      <c r="AF12" s="2"/>
      <c r="AG12" s="2"/>
      <c r="AH12" s="10">
        <v>1133</v>
      </c>
      <c r="AI12" s="11">
        <v>1</v>
      </c>
      <c r="AJ12" s="2"/>
      <c r="AK12" s="2"/>
      <c r="AL12" s="2"/>
      <c r="AM12" s="2"/>
      <c r="AO12" s="2" t="s">
        <v>13</v>
      </c>
      <c r="AP12" s="2"/>
      <c r="AQ12" s="2"/>
      <c r="AR12" s="2"/>
      <c r="AS12" s="2"/>
      <c r="AT12" s="2"/>
      <c r="AU12" s="10">
        <v>16</v>
      </c>
      <c r="AV12" s="11">
        <v>1</v>
      </c>
      <c r="AW12" s="2"/>
      <c r="AX12" s="2"/>
      <c r="AY12" s="2"/>
      <c r="AZ12" s="2"/>
      <c r="BB12" s="2" t="s">
        <v>13</v>
      </c>
      <c r="BC12" s="2"/>
      <c r="BD12" s="2"/>
      <c r="BE12" s="2"/>
      <c r="BF12" s="2"/>
      <c r="BG12" s="2"/>
      <c r="BH12" s="10">
        <v>38</v>
      </c>
      <c r="BI12" s="11">
        <v>0.99999999999999989</v>
      </c>
      <c r="BJ12" s="2"/>
      <c r="BK12" s="2"/>
      <c r="BL12" s="2"/>
      <c r="BM12" s="2"/>
      <c r="BO12" s="2" t="s">
        <v>13</v>
      </c>
      <c r="BP12" s="2"/>
      <c r="BQ12" s="2"/>
      <c r="BR12" s="2"/>
      <c r="BS12" s="2"/>
      <c r="BT12" s="2"/>
      <c r="BU12" s="10">
        <v>218</v>
      </c>
      <c r="BV12" s="11">
        <v>1</v>
      </c>
      <c r="BW12" s="2"/>
      <c r="BX12" s="2"/>
      <c r="BY12" s="2"/>
      <c r="BZ12" s="2"/>
      <c r="CB12" s="2" t="s">
        <v>13</v>
      </c>
      <c r="CC12" s="2"/>
      <c r="CD12" s="2"/>
      <c r="CE12" s="2"/>
      <c r="CF12" s="2"/>
      <c r="CG12" s="2"/>
      <c r="CH12" s="10">
        <v>1088</v>
      </c>
      <c r="CI12" s="11">
        <v>1</v>
      </c>
      <c r="CJ12" s="2"/>
      <c r="CK12" s="2"/>
      <c r="CL12" s="2"/>
      <c r="CM12" s="2"/>
      <c r="CO12" s="2" t="s">
        <v>13</v>
      </c>
      <c r="CP12" s="2"/>
      <c r="CQ12" s="2"/>
      <c r="CR12" s="2"/>
      <c r="CS12" s="2"/>
      <c r="CT12" s="2"/>
      <c r="CU12" s="10">
        <v>971</v>
      </c>
      <c r="CV12" s="11">
        <v>1</v>
      </c>
      <c r="CW12" s="2"/>
      <c r="CX12" s="2"/>
      <c r="CY12" s="2"/>
      <c r="CZ12" s="2"/>
      <c r="DB12" s="2" t="s">
        <v>13</v>
      </c>
      <c r="DC12" s="2"/>
      <c r="DD12" s="2"/>
      <c r="DE12" s="2"/>
      <c r="DF12" s="2"/>
      <c r="DG12" s="2"/>
      <c r="DH12" s="10">
        <v>686</v>
      </c>
      <c r="DI12" s="11">
        <v>1</v>
      </c>
      <c r="DJ12" s="2"/>
      <c r="DK12" s="2"/>
      <c r="DL12" s="2"/>
      <c r="DM12" s="2"/>
      <c r="DO12" s="2" t="s">
        <v>13</v>
      </c>
      <c r="DP12" s="2"/>
      <c r="DQ12" s="2"/>
      <c r="DR12" s="2"/>
      <c r="DS12" s="2"/>
      <c r="DT12" s="2"/>
      <c r="DU12" s="10">
        <v>545</v>
      </c>
      <c r="DV12" s="11">
        <v>1</v>
      </c>
      <c r="DW12" s="2"/>
      <c r="DX12" s="2"/>
      <c r="DY12" s="2"/>
      <c r="DZ12" s="2"/>
      <c r="EB12" s="2" t="s">
        <v>13</v>
      </c>
      <c r="EC12" s="2"/>
      <c r="ED12" s="2"/>
      <c r="EE12" s="2"/>
      <c r="EF12" s="2"/>
      <c r="EG12" s="2"/>
      <c r="EH12" s="10">
        <v>277</v>
      </c>
      <c r="EI12" s="11">
        <v>1</v>
      </c>
      <c r="EJ12" s="2"/>
      <c r="EK12" s="2"/>
      <c r="EL12" s="2"/>
      <c r="EM12" s="2"/>
      <c r="EO12" s="2" t="s">
        <v>13</v>
      </c>
      <c r="EP12" s="2"/>
      <c r="EQ12" s="2"/>
      <c r="ER12" s="2"/>
      <c r="ES12" s="2"/>
      <c r="ET12" s="2"/>
      <c r="EU12" s="10">
        <v>511</v>
      </c>
      <c r="EV12" s="11">
        <v>1</v>
      </c>
      <c r="EW12" s="2"/>
      <c r="EX12" s="2"/>
      <c r="EY12" s="2"/>
      <c r="EZ12" s="2"/>
      <c r="FB12" s="2" t="s">
        <v>13</v>
      </c>
      <c r="FC12" s="2"/>
      <c r="FD12" s="2"/>
      <c r="FE12" s="2"/>
      <c r="FF12" s="2"/>
      <c r="FG12" s="2"/>
      <c r="FH12" s="10">
        <f>SUM(FH8:FH11)</f>
        <v>11147</v>
      </c>
      <c r="FI12" s="11">
        <f>SUM(FI8:FI11)</f>
        <v>1</v>
      </c>
      <c r="FJ12" s="2"/>
      <c r="FK12" s="2"/>
      <c r="FL12" s="2"/>
      <c r="FM12" s="2"/>
      <c r="FO12" s="53"/>
      <c r="FP12" s="56"/>
      <c r="FQ12" s="49" t="s">
        <v>66</v>
      </c>
      <c r="FR12" s="51"/>
      <c r="FS12" s="19">
        <v>6</v>
      </c>
      <c r="FT12" s="25">
        <v>2</v>
      </c>
      <c r="FU12" s="16">
        <v>0</v>
      </c>
      <c r="FV12" s="25">
        <v>0</v>
      </c>
      <c r="FW12" s="25">
        <v>0</v>
      </c>
      <c r="FX12" s="25">
        <v>0</v>
      </c>
      <c r="FY12" s="25">
        <v>0</v>
      </c>
      <c r="FZ12" s="25">
        <v>0</v>
      </c>
      <c r="GA12" s="25">
        <v>0</v>
      </c>
      <c r="GB12" s="25">
        <v>0</v>
      </c>
      <c r="GC12" s="25">
        <v>2</v>
      </c>
      <c r="GD12" s="25">
        <v>0</v>
      </c>
      <c r="GE12" s="17">
        <v>10</v>
      </c>
      <c r="GF12" s="18">
        <v>1.926040061633282E-3</v>
      </c>
    </row>
    <row r="13" spans="2:188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O13" s="53"/>
      <c r="FP13" s="56"/>
      <c r="FQ13" s="49" t="s">
        <v>67</v>
      </c>
      <c r="FR13" s="51"/>
      <c r="FS13" s="19">
        <v>0</v>
      </c>
      <c r="FT13" s="25">
        <v>0</v>
      </c>
      <c r="FU13" s="16">
        <v>0</v>
      </c>
      <c r="FV13" s="25">
        <v>0</v>
      </c>
      <c r="FW13" s="16">
        <v>0</v>
      </c>
      <c r="FX13" s="16">
        <v>0</v>
      </c>
      <c r="FY13" s="25">
        <v>0</v>
      </c>
      <c r="FZ13" s="25">
        <v>0</v>
      </c>
      <c r="GA13" s="25">
        <v>0</v>
      </c>
      <c r="GB13" s="25">
        <v>0</v>
      </c>
      <c r="GC13" s="25">
        <v>0</v>
      </c>
      <c r="GD13" s="25">
        <v>0</v>
      </c>
      <c r="GE13" s="17">
        <v>0</v>
      </c>
      <c r="GF13" s="18">
        <v>0</v>
      </c>
    </row>
    <row r="14" spans="2:188" x14ac:dyDescent="0.25">
      <c r="B14" s="2" t="s">
        <v>14</v>
      </c>
      <c r="C14" s="2"/>
      <c r="D14" s="2"/>
      <c r="E14" s="2"/>
      <c r="F14" s="2"/>
      <c r="G14" s="2"/>
      <c r="H14" s="5">
        <v>2736</v>
      </c>
      <c r="I14" s="6">
        <v>0.89587426326129671</v>
      </c>
      <c r="J14" s="2"/>
      <c r="K14" s="7">
        <v>0.89587426326129671</v>
      </c>
      <c r="L14" s="7">
        <v>0.8</v>
      </c>
      <c r="M14" s="8" t="s">
        <v>9</v>
      </c>
      <c r="O14" s="2" t="s">
        <v>14</v>
      </c>
      <c r="P14" s="2"/>
      <c r="Q14" s="2"/>
      <c r="R14" s="2"/>
      <c r="S14" s="2"/>
      <c r="T14" s="2"/>
      <c r="U14" s="5">
        <v>2357</v>
      </c>
      <c r="V14" s="6">
        <v>0.87167159763313606</v>
      </c>
      <c r="W14" s="2"/>
      <c r="X14" s="7">
        <v>0.87167159763313606</v>
      </c>
      <c r="Y14" s="7">
        <v>0.8</v>
      </c>
      <c r="Z14" s="8" t="s">
        <v>9</v>
      </c>
      <c r="AB14" s="2" t="s">
        <v>14</v>
      </c>
      <c r="AC14" s="2"/>
      <c r="AD14" s="2"/>
      <c r="AE14" s="2"/>
      <c r="AF14" s="2"/>
      <c r="AG14" s="2"/>
      <c r="AH14" s="5">
        <v>1250</v>
      </c>
      <c r="AI14" s="6">
        <v>0.87473757872638214</v>
      </c>
      <c r="AJ14" s="2"/>
      <c r="AK14" s="7">
        <v>0.87473757872638214</v>
      </c>
      <c r="AL14" s="7">
        <v>0.8</v>
      </c>
      <c r="AM14" s="8" t="s">
        <v>9</v>
      </c>
      <c r="AO14" s="2" t="s">
        <v>14</v>
      </c>
      <c r="AP14" s="2"/>
      <c r="AQ14" s="2"/>
      <c r="AR14" s="2"/>
      <c r="AS14" s="2"/>
      <c r="AT14" s="2"/>
      <c r="AU14" s="5">
        <v>27</v>
      </c>
      <c r="AV14" s="6">
        <v>0.9642857142857143</v>
      </c>
      <c r="AW14" s="2"/>
      <c r="AX14" s="7">
        <v>0.9642857142857143</v>
      </c>
      <c r="AY14" s="7">
        <v>0.8</v>
      </c>
      <c r="AZ14" s="8" t="s">
        <v>9</v>
      </c>
      <c r="BB14" s="2" t="s">
        <v>14</v>
      </c>
      <c r="BC14" s="2"/>
      <c r="BD14" s="2"/>
      <c r="BE14" s="2"/>
      <c r="BF14" s="2"/>
      <c r="BG14" s="2"/>
      <c r="BH14" s="5">
        <v>54</v>
      </c>
      <c r="BI14" s="6">
        <v>0.9642857142857143</v>
      </c>
      <c r="BJ14" s="2"/>
      <c r="BK14" s="7">
        <v>0.9642857142857143</v>
      </c>
      <c r="BL14" s="7">
        <v>0.8</v>
      </c>
      <c r="BM14" s="8" t="s">
        <v>9</v>
      </c>
      <c r="BO14" s="2" t="s">
        <v>14</v>
      </c>
      <c r="BP14" s="2"/>
      <c r="BQ14" s="2"/>
      <c r="BR14" s="2"/>
      <c r="BS14" s="2"/>
      <c r="BT14" s="2"/>
      <c r="BU14" s="5">
        <v>167</v>
      </c>
      <c r="BV14" s="6">
        <v>0.9027027027027027</v>
      </c>
      <c r="BW14" s="2"/>
      <c r="BX14" s="7">
        <v>0.9027027027027027</v>
      </c>
      <c r="BY14" s="7">
        <v>0.8</v>
      </c>
      <c r="BZ14" s="8" t="s">
        <v>9</v>
      </c>
      <c r="CB14" s="2" t="s">
        <v>14</v>
      </c>
      <c r="CC14" s="2"/>
      <c r="CD14" s="2"/>
      <c r="CE14" s="2"/>
      <c r="CF14" s="2"/>
      <c r="CG14" s="2"/>
      <c r="CH14" s="5">
        <v>840</v>
      </c>
      <c r="CI14" s="6">
        <v>0.86419753086419748</v>
      </c>
      <c r="CJ14" s="2"/>
      <c r="CK14" s="7">
        <v>0.86419753086419748</v>
      </c>
      <c r="CL14" s="7">
        <v>0.8</v>
      </c>
      <c r="CM14" s="8" t="s">
        <v>9</v>
      </c>
      <c r="CO14" s="2" t="s">
        <v>14</v>
      </c>
      <c r="CP14" s="2"/>
      <c r="CQ14" s="2"/>
      <c r="CR14" s="2"/>
      <c r="CS14" s="2"/>
      <c r="CT14" s="2"/>
      <c r="CU14" s="5">
        <v>1115</v>
      </c>
      <c r="CV14" s="6">
        <v>0.86300309597523217</v>
      </c>
      <c r="CW14" s="2"/>
      <c r="CX14" s="7">
        <v>0.86300309597523217</v>
      </c>
      <c r="CY14" s="7">
        <v>0.8</v>
      </c>
      <c r="CZ14" s="8" t="s">
        <v>9</v>
      </c>
      <c r="DB14" s="2" t="s">
        <v>14</v>
      </c>
      <c r="DC14" s="2"/>
      <c r="DD14" s="2"/>
      <c r="DE14" s="2"/>
      <c r="DF14" s="2"/>
      <c r="DG14" s="2"/>
      <c r="DH14" s="5">
        <v>1030</v>
      </c>
      <c r="DI14" s="6">
        <v>0.91393078970718722</v>
      </c>
      <c r="DJ14" s="2"/>
      <c r="DK14" s="7">
        <v>0.91393078970718722</v>
      </c>
      <c r="DL14" s="7">
        <v>0.8</v>
      </c>
      <c r="DM14" s="8" t="s">
        <v>9</v>
      </c>
      <c r="DO14" s="2" t="s">
        <v>14</v>
      </c>
      <c r="DP14" s="2"/>
      <c r="DQ14" s="2"/>
      <c r="DR14" s="2"/>
      <c r="DS14" s="2"/>
      <c r="DT14" s="2"/>
      <c r="DU14" s="5">
        <v>672</v>
      </c>
      <c r="DV14" s="6">
        <v>0.93074792243767313</v>
      </c>
      <c r="DW14" s="2"/>
      <c r="DX14" s="7">
        <v>0.93074792243767313</v>
      </c>
      <c r="DY14" s="7">
        <v>0.8</v>
      </c>
      <c r="DZ14" s="8" t="s">
        <v>9</v>
      </c>
      <c r="EB14" s="2" t="s">
        <v>14</v>
      </c>
      <c r="EC14" s="2"/>
      <c r="ED14" s="2"/>
      <c r="EE14" s="2"/>
      <c r="EF14" s="2"/>
      <c r="EG14" s="2"/>
      <c r="EH14" s="5">
        <v>310</v>
      </c>
      <c r="EI14" s="6">
        <v>0.87570621468926557</v>
      </c>
      <c r="EJ14" s="2"/>
      <c r="EK14" s="7">
        <v>0.87570621468926557</v>
      </c>
      <c r="EL14" s="7">
        <v>0.8</v>
      </c>
      <c r="EM14" s="8" t="s">
        <v>9</v>
      </c>
      <c r="EO14" s="2" t="s">
        <v>14</v>
      </c>
      <c r="EP14" s="2"/>
      <c r="EQ14" s="2"/>
      <c r="ER14" s="2"/>
      <c r="ES14" s="2"/>
      <c r="ET14" s="2"/>
      <c r="EU14" s="5">
        <v>627</v>
      </c>
      <c r="EV14" s="6">
        <v>0.87569832402234637</v>
      </c>
      <c r="EW14" s="2"/>
      <c r="EX14" s="7">
        <v>0.87569832402234637</v>
      </c>
      <c r="EY14" s="7">
        <v>0.8</v>
      </c>
      <c r="EZ14" s="8" t="s">
        <v>9</v>
      </c>
      <c r="FB14" s="2" t="s">
        <v>14</v>
      </c>
      <c r="FC14" s="2"/>
      <c r="FD14" s="2"/>
      <c r="FE14" s="2"/>
      <c r="FF14" s="2"/>
      <c r="FG14" s="2"/>
      <c r="FH14" s="5">
        <f>+H14+U14+AH14+AU14+BH14+BU14+CH14+CU14+DH14+DU14+EH14+EU14</f>
        <v>11185</v>
      </c>
      <c r="FI14" s="6">
        <f>+FH14/$FH$18</f>
        <v>0.88495925310546719</v>
      </c>
      <c r="FJ14" s="2"/>
      <c r="FK14" s="7">
        <f>+FI14</f>
        <v>0.88495925310546719</v>
      </c>
      <c r="FL14" s="7">
        <v>0.8</v>
      </c>
      <c r="FM14" s="8" t="s">
        <v>9</v>
      </c>
      <c r="FO14" s="53"/>
      <c r="FP14" s="56"/>
      <c r="FQ14" s="49" t="s">
        <v>68</v>
      </c>
      <c r="FR14" s="51"/>
      <c r="FS14" s="20">
        <v>2</v>
      </c>
      <c r="FT14" s="25">
        <v>12</v>
      </c>
      <c r="FU14" s="21">
        <v>0</v>
      </c>
      <c r="FV14" s="25">
        <v>0</v>
      </c>
      <c r="FW14" s="21">
        <v>0</v>
      </c>
      <c r="FX14" s="21">
        <v>1</v>
      </c>
      <c r="FY14" s="25">
        <v>1</v>
      </c>
      <c r="FZ14" s="25">
        <v>7</v>
      </c>
      <c r="GA14" s="25">
        <v>3</v>
      </c>
      <c r="GB14" s="25">
        <v>1</v>
      </c>
      <c r="GC14" s="25">
        <v>0</v>
      </c>
      <c r="GD14" s="25">
        <v>0</v>
      </c>
      <c r="GE14" s="17">
        <v>27</v>
      </c>
      <c r="GF14" s="18">
        <v>5.2003081664098614E-3</v>
      </c>
    </row>
    <row r="15" spans="2:188" x14ac:dyDescent="0.25">
      <c r="B15" s="2" t="s">
        <v>15</v>
      </c>
      <c r="C15" s="2"/>
      <c r="D15" s="2"/>
      <c r="E15" s="2"/>
      <c r="F15" s="2"/>
      <c r="G15" s="2"/>
      <c r="H15" s="5">
        <v>206</v>
      </c>
      <c r="I15" s="6">
        <v>6.7452521283562536E-2</v>
      </c>
      <c r="J15" s="2"/>
      <c r="K15" s="7">
        <v>0.9633267845448592</v>
      </c>
      <c r="L15" s="9">
        <v>0.9</v>
      </c>
      <c r="M15" s="8" t="s">
        <v>9</v>
      </c>
      <c r="O15" s="2" t="s">
        <v>15</v>
      </c>
      <c r="P15" s="2"/>
      <c r="Q15" s="2"/>
      <c r="R15" s="2"/>
      <c r="S15" s="2"/>
      <c r="T15" s="2"/>
      <c r="U15" s="5">
        <v>234</v>
      </c>
      <c r="V15" s="6">
        <v>8.6538461538461536E-2</v>
      </c>
      <c r="W15" s="2"/>
      <c r="X15" s="7">
        <v>0.95821005917159763</v>
      </c>
      <c r="Y15" s="9">
        <v>0.9</v>
      </c>
      <c r="Z15" s="8" t="s">
        <v>9</v>
      </c>
      <c r="AB15" s="2" t="s">
        <v>15</v>
      </c>
      <c r="AC15" s="2"/>
      <c r="AD15" s="2"/>
      <c r="AE15" s="2"/>
      <c r="AF15" s="2"/>
      <c r="AG15" s="2"/>
      <c r="AH15" s="5">
        <v>122</v>
      </c>
      <c r="AI15" s="6">
        <v>8.5374387683694888E-2</v>
      </c>
      <c r="AJ15" s="2"/>
      <c r="AK15" s="7">
        <v>0.96011196641007701</v>
      </c>
      <c r="AL15" s="9">
        <v>0.9</v>
      </c>
      <c r="AM15" s="8" t="s">
        <v>9</v>
      </c>
      <c r="AO15" s="2" t="s">
        <v>15</v>
      </c>
      <c r="AP15" s="2"/>
      <c r="AQ15" s="2"/>
      <c r="AR15" s="2"/>
      <c r="AS15" s="2"/>
      <c r="AT15" s="2"/>
      <c r="AU15" s="5">
        <v>1</v>
      </c>
      <c r="AV15" s="6">
        <v>3.5714285714285712E-2</v>
      </c>
      <c r="AW15" s="2"/>
      <c r="AX15" s="7">
        <v>1</v>
      </c>
      <c r="AY15" s="9">
        <v>0.9</v>
      </c>
      <c r="AZ15" s="8" t="s">
        <v>9</v>
      </c>
      <c r="BB15" s="2" t="s">
        <v>15</v>
      </c>
      <c r="BC15" s="2"/>
      <c r="BD15" s="2"/>
      <c r="BE15" s="2"/>
      <c r="BF15" s="2"/>
      <c r="BG15" s="2"/>
      <c r="BH15" s="5">
        <v>2</v>
      </c>
      <c r="BI15" s="6">
        <v>3.5714285714285712E-2</v>
      </c>
      <c r="BJ15" s="2"/>
      <c r="BK15" s="7">
        <v>1</v>
      </c>
      <c r="BL15" s="9">
        <v>0.9</v>
      </c>
      <c r="BM15" s="8" t="s">
        <v>9</v>
      </c>
      <c r="BO15" s="2" t="s">
        <v>15</v>
      </c>
      <c r="BP15" s="2"/>
      <c r="BQ15" s="2"/>
      <c r="BR15" s="2"/>
      <c r="BS15" s="2"/>
      <c r="BT15" s="2"/>
      <c r="BU15" s="5">
        <v>11</v>
      </c>
      <c r="BV15" s="6">
        <v>5.9459459459459463E-2</v>
      </c>
      <c r="BW15" s="2"/>
      <c r="BX15" s="7">
        <v>0.9621621621621621</v>
      </c>
      <c r="BY15" s="9">
        <v>0.9</v>
      </c>
      <c r="BZ15" s="8" t="s">
        <v>9</v>
      </c>
      <c r="CB15" s="2" t="s">
        <v>15</v>
      </c>
      <c r="CC15" s="2"/>
      <c r="CD15" s="2"/>
      <c r="CE15" s="2"/>
      <c r="CF15" s="2"/>
      <c r="CG15" s="2"/>
      <c r="CH15" s="5">
        <v>78</v>
      </c>
      <c r="CI15" s="6">
        <v>8.0246913580246909E-2</v>
      </c>
      <c r="CJ15" s="2"/>
      <c r="CK15" s="7">
        <v>0.94444444444444442</v>
      </c>
      <c r="CL15" s="9">
        <v>0.9</v>
      </c>
      <c r="CM15" s="8" t="s">
        <v>9</v>
      </c>
      <c r="CO15" s="2" t="s">
        <v>15</v>
      </c>
      <c r="CP15" s="2"/>
      <c r="CQ15" s="2"/>
      <c r="CR15" s="2"/>
      <c r="CS15" s="2"/>
      <c r="CT15" s="2"/>
      <c r="CU15" s="5">
        <v>117</v>
      </c>
      <c r="CV15" s="6">
        <v>9.055727554179567E-2</v>
      </c>
      <c r="CW15" s="2"/>
      <c r="CX15" s="7">
        <v>0.95356037151702788</v>
      </c>
      <c r="CY15" s="9">
        <v>0.9</v>
      </c>
      <c r="CZ15" s="8" t="s">
        <v>9</v>
      </c>
      <c r="DB15" s="2" t="s">
        <v>15</v>
      </c>
      <c r="DC15" s="2"/>
      <c r="DD15" s="2"/>
      <c r="DE15" s="2"/>
      <c r="DF15" s="2"/>
      <c r="DG15" s="2"/>
      <c r="DH15" s="5">
        <v>79</v>
      </c>
      <c r="DI15" s="6">
        <v>7.0097604259094948E-2</v>
      </c>
      <c r="DJ15" s="2"/>
      <c r="DK15" s="7">
        <v>0.98402839396628217</v>
      </c>
      <c r="DL15" s="9">
        <v>0.9</v>
      </c>
      <c r="DM15" s="8" t="s">
        <v>9</v>
      </c>
      <c r="DO15" s="2" t="s">
        <v>15</v>
      </c>
      <c r="DP15" s="2"/>
      <c r="DQ15" s="2"/>
      <c r="DR15" s="2"/>
      <c r="DS15" s="2"/>
      <c r="DT15" s="2"/>
      <c r="DU15" s="5">
        <v>36</v>
      </c>
      <c r="DV15" s="6">
        <v>4.9861495844875349E-2</v>
      </c>
      <c r="DW15" s="2"/>
      <c r="DX15" s="7">
        <v>0.98060941828254844</v>
      </c>
      <c r="DY15" s="9">
        <v>0.9</v>
      </c>
      <c r="DZ15" s="8" t="s">
        <v>9</v>
      </c>
      <c r="EB15" s="2" t="s">
        <v>15</v>
      </c>
      <c r="EC15" s="2"/>
      <c r="ED15" s="2"/>
      <c r="EE15" s="2"/>
      <c r="EF15" s="2"/>
      <c r="EG15" s="2"/>
      <c r="EH15" s="5">
        <v>31</v>
      </c>
      <c r="EI15" s="6">
        <v>8.7570621468926552E-2</v>
      </c>
      <c r="EJ15" s="2"/>
      <c r="EK15" s="7">
        <v>0.96327683615819215</v>
      </c>
      <c r="EL15" s="9">
        <v>0.9</v>
      </c>
      <c r="EM15" s="8" t="s">
        <v>9</v>
      </c>
      <c r="EO15" s="2" t="s">
        <v>15</v>
      </c>
      <c r="EP15" s="2"/>
      <c r="EQ15" s="2"/>
      <c r="ER15" s="2"/>
      <c r="ES15" s="2"/>
      <c r="ET15" s="2"/>
      <c r="EU15" s="5">
        <v>68</v>
      </c>
      <c r="EV15" s="6">
        <v>9.4972067039106142E-2</v>
      </c>
      <c r="EW15" s="2"/>
      <c r="EX15" s="7">
        <v>0.97067039106145248</v>
      </c>
      <c r="EY15" s="9">
        <v>0.9</v>
      </c>
      <c r="EZ15" s="8" t="s">
        <v>9</v>
      </c>
      <c r="FB15" s="2" t="s">
        <v>15</v>
      </c>
      <c r="FC15" s="2"/>
      <c r="FD15" s="2"/>
      <c r="FE15" s="2"/>
      <c r="FF15" s="2"/>
      <c r="FG15" s="2"/>
      <c r="FH15" s="5">
        <f t="shared" ref="FH15:FH17" si="2">+H15+U15+AH15+AU15+BH15+BU15+CH15+CU15+DH15+DU15+EH15+EU15</f>
        <v>985</v>
      </c>
      <c r="FI15" s="6">
        <f t="shared" ref="FI15:FI17" si="3">+FH15/$FH$18</f>
        <v>7.7933380805443472E-2</v>
      </c>
      <c r="FJ15" s="2"/>
      <c r="FK15" s="7">
        <f>+FI14+FI15</f>
        <v>0.96289263391091062</v>
      </c>
      <c r="FL15" s="9">
        <v>0.9</v>
      </c>
      <c r="FM15" s="8" t="s">
        <v>9</v>
      </c>
      <c r="FO15" s="54"/>
      <c r="FP15" s="57"/>
      <c r="FQ15" s="60" t="s">
        <v>63</v>
      </c>
      <c r="FR15" s="61"/>
      <c r="FS15" s="22">
        <v>1125</v>
      </c>
      <c r="FT15" s="22">
        <v>1373</v>
      </c>
      <c r="FU15" s="22">
        <v>450</v>
      </c>
      <c r="FV15" s="22">
        <v>1</v>
      </c>
      <c r="FW15" s="22">
        <v>2</v>
      </c>
      <c r="FX15" s="22">
        <v>41</v>
      </c>
      <c r="FY15" s="22">
        <v>625</v>
      </c>
      <c r="FZ15" s="22">
        <v>738</v>
      </c>
      <c r="GA15" s="22">
        <v>150</v>
      </c>
      <c r="GB15" s="22">
        <v>205</v>
      </c>
      <c r="GC15" s="22">
        <v>79</v>
      </c>
      <c r="GD15" s="22">
        <v>403</v>
      </c>
      <c r="GE15" s="23">
        <v>5192</v>
      </c>
      <c r="GF15" s="24">
        <v>1</v>
      </c>
    </row>
    <row r="16" spans="2:188" ht="15.75" x14ac:dyDescent="0.25">
      <c r="B16" s="2" t="s">
        <v>16</v>
      </c>
      <c r="C16" s="2"/>
      <c r="D16" s="2"/>
      <c r="E16" s="2"/>
      <c r="F16" s="2"/>
      <c r="G16" s="2"/>
      <c r="H16" s="5">
        <v>100</v>
      </c>
      <c r="I16" s="6">
        <v>3.274394237066143E-2</v>
      </c>
      <c r="J16" s="2"/>
      <c r="K16" s="7">
        <v>0.99607072691552068</v>
      </c>
      <c r="L16" s="9">
        <v>1</v>
      </c>
      <c r="M16" s="8" t="s">
        <v>9</v>
      </c>
      <c r="O16" s="2" t="s">
        <v>16</v>
      </c>
      <c r="P16" s="2"/>
      <c r="Q16" s="2"/>
      <c r="R16" s="2"/>
      <c r="S16" s="2"/>
      <c r="T16" s="2"/>
      <c r="U16" s="5">
        <v>107</v>
      </c>
      <c r="V16" s="6">
        <v>3.9571005917159764E-2</v>
      </c>
      <c r="W16" s="2"/>
      <c r="X16" s="7">
        <v>0.99778106508875741</v>
      </c>
      <c r="Y16" s="9">
        <v>1</v>
      </c>
      <c r="Z16" s="8" t="s">
        <v>9</v>
      </c>
      <c r="AB16" s="2" t="s">
        <v>16</v>
      </c>
      <c r="AC16" s="2"/>
      <c r="AD16" s="2"/>
      <c r="AE16" s="2"/>
      <c r="AF16" s="2"/>
      <c r="AG16" s="2"/>
      <c r="AH16" s="5">
        <v>54</v>
      </c>
      <c r="AI16" s="6">
        <v>3.7788663400979708E-2</v>
      </c>
      <c r="AJ16" s="2"/>
      <c r="AK16" s="7">
        <v>0.99790062981105676</v>
      </c>
      <c r="AL16" s="9">
        <v>1</v>
      </c>
      <c r="AM16" s="8" t="s">
        <v>9</v>
      </c>
      <c r="AO16" s="2" t="s">
        <v>16</v>
      </c>
      <c r="AP16" s="2"/>
      <c r="AQ16" s="2"/>
      <c r="AR16" s="2"/>
      <c r="AS16" s="2"/>
      <c r="AT16" s="2"/>
      <c r="AU16" s="5">
        <v>0</v>
      </c>
      <c r="AV16" s="6">
        <v>0</v>
      </c>
      <c r="AW16" s="2"/>
      <c r="AX16" s="7">
        <v>1</v>
      </c>
      <c r="AY16" s="9">
        <v>1</v>
      </c>
      <c r="AZ16" s="8" t="s">
        <v>9</v>
      </c>
      <c r="BB16" s="2" t="s">
        <v>16</v>
      </c>
      <c r="BC16" s="2"/>
      <c r="BD16" s="2"/>
      <c r="BE16" s="2"/>
      <c r="BF16" s="2"/>
      <c r="BG16" s="2"/>
      <c r="BH16" s="5">
        <v>0</v>
      </c>
      <c r="BI16" s="6">
        <v>0</v>
      </c>
      <c r="BJ16" s="2"/>
      <c r="BK16" s="7">
        <v>1</v>
      </c>
      <c r="BL16" s="9">
        <v>1</v>
      </c>
      <c r="BM16" s="8" t="s">
        <v>9</v>
      </c>
      <c r="BO16" s="2" t="s">
        <v>16</v>
      </c>
      <c r="BP16" s="2"/>
      <c r="BQ16" s="2"/>
      <c r="BR16" s="2"/>
      <c r="BS16" s="2"/>
      <c r="BT16" s="2"/>
      <c r="BU16" s="5">
        <v>7</v>
      </c>
      <c r="BV16" s="6">
        <v>3.783783783783784E-2</v>
      </c>
      <c r="BW16" s="2"/>
      <c r="BX16" s="7">
        <v>1</v>
      </c>
      <c r="BY16" s="9">
        <v>1</v>
      </c>
      <c r="BZ16" s="8" t="s">
        <v>9</v>
      </c>
      <c r="CB16" s="2" t="s">
        <v>16</v>
      </c>
      <c r="CC16" s="2"/>
      <c r="CD16" s="2"/>
      <c r="CE16" s="2"/>
      <c r="CF16" s="2"/>
      <c r="CG16" s="2"/>
      <c r="CH16" s="5">
        <v>54</v>
      </c>
      <c r="CI16" s="6">
        <v>5.5555555555555552E-2</v>
      </c>
      <c r="CJ16" s="2"/>
      <c r="CK16" s="7">
        <v>1</v>
      </c>
      <c r="CL16" s="9">
        <v>1</v>
      </c>
      <c r="CM16" s="8" t="s">
        <v>9</v>
      </c>
      <c r="CO16" s="2" t="s">
        <v>16</v>
      </c>
      <c r="CP16" s="2"/>
      <c r="CQ16" s="2"/>
      <c r="CR16" s="2"/>
      <c r="CS16" s="2"/>
      <c r="CT16" s="2"/>
      <c r="CU16" s="5">
        <v>55</v>
      </c>
      <c r="CV16" s="6">
        <v>4.2569659442724457E-2</v>
      </c>
      <c r="CW16" s="2"/>
      <c r="CX16" s="7">
        <v>0.99613003095975239</v>
      </c>
      <c r="CY16" s="9">
        <v>1</v>
      </c>
      <c r="CZ16" s="8" t="s">
        <v>9</v>
      </c>
      <c r="DB16" s="2" t="s">
        <v>16</v>
      </c>
      <c r="DC16" s="2"/>
      <c r="DD16" s="2"/>
      <c r="DE16" s="2"/>
      <c r="DF16" s="2"/>
      <c r="DG16" s="2"/>
      <c r="DH16" s="5">
        <v>17</v>
      </c>
      <c r="DI16" s="6">
        <v>1.5084294587400177E-2</v>
      </c>
      <c r="DJ16" s="2"/>
      <c r="DK16" s="7">
        <v>0.99911268855368229</v>
      </c>
      <c r="DL16" s="9">
        <v>1</v>
      </c>
      <c r="DM16" s="8" t="s">
        <v>9</v>
      </c>
      <c r="DO16" s="2" t="s">
        <v>16</v>
      </c>
      <c r="DP16" s="2"/>
      <c r="DQ16" s="2"/>
      <c r="DR16" s="2"/>
      <c r="DS16" s="2"/>
      <c r="DT16" s="2"/>
      <c r="DU16" s="5">
        <v>14</v>
      </c>
      <c r="DV16" s="6">
        <v>1.9390581717451522E-2</v>
      </c>
      <c r="DW16" s="2"/>
      <c r="DX16" s="7">
        <v>1</v>
      </c>
      <c r="DY16" s="9">
        <v>1</v>
      </c>
      <c r="DZ16" s="8" t="s">
        <v>9</v>
      </c>
      <c r="EB16" s="2" t="s">
        <v>16</v>
      </c>
      <c r="EC16" s="2"/>
      <c r="ED16" s="2"/>
      <c r="EE16" s="2"/>
      <c r="EF16" s="2"/>
      <c r="EG16" s="2"/>
      <c r="EH16" s="5">
        <v>13</v>
      </c>
      <c r="EI16" s="6">
        <v>3.6723163841807911E-2</v>
      </c>
      <c r="EJ16" s="2"/>
      <c r="EK16" s="7">
        <v>1</v>
      </c>
      <c r="EL16" s="9">
        <v>1</v>
      </c>
      <c r="EM16" s="8" t="s">
        <v>9</v>
      </c>
      <c r="EO16" s="2" t="s">
        <v>16</v>
      </c>
      <c r="EP16" s="2"/>
      <c r="EQ16" s="2"/>
      <c r="ER16" s="2"/>
      <c r="ES16" s="2"/>
      <c r="ET16" s="2"/>
      <c r="EU16" s="5">
        <v>21</v>
      </c>
      <c r="EV16" s="6">
        <v>2.9329608938547486E-2</v>
      </c>
      <c r="EW16" s="2"/>
      <c r="EX16" s="7">
        <v>1</v>
      </c>
      <c r="EY16" s="9">
        <v>1</v>
      </c>
      <c r="EZ16" s="8" t="s">
        <v>9</v>
      </c>
      <c r="FB16" s="2" t="s">
        <v>16</v>
      </c>
      <c r="FC16" s="2"/>
      <c r="FD16" s="2"/>
      <c r="FE16" s="2"/>
      <c r="FF16" s="2"/>
      <c r="FG16" s="2"/>
      <c r="FH16" s="5">
        <f t="shared" si="2"/>
        <v>442</v>
      </c>
      <c r="FI16" s="6">
        <f t="shared" si="3"/>
        <v>3.4971121133001028E-2</v>
      </c>
      <c r="FJ16" s="2"/>
      <c r="FK16" s="7">
        <f>+FI14+FI15+FI16</f>
        <v>0.99786375504391167</v>
      </c>
      <c r="FL16" s="9">
        <v>1</v>
      </c>
      <c r="FM16" s="8" t="s">
        <v>9</v>
      </c>
      <c r="FO16" s="13"/>
      <c r="FP16" s="62" t="s">
        <v>69</v>
      </c>
      <c r="FQ16" s="63"/>
      <c r="FR16" s="63"/>
      <c r="FS16" s="26">
        <v>9597</v>
      </c>
      <c r="FT16" s="26">
        <v>7845</v>
      </c>
      <c r="FU16" s="26">
        <v>4335</v>
      </c>
      <c r="FV16" s="26">
        <v>68</v>
      </c>
      <c r="FW16" s="26">
        <v>117</v>
      </c>
      <c r="FX16" s="26">
        <v>692</v>
      </c>
      <c r="FY16" s="26">
        <v>3237</v>
      </c>
      <c r="FZ16" s="26">
        <v>3355</v>
      </c>
      <c r="GA16" s="26">
        <v>2767</v>
      </c>
      <c r="GB16" s="26">
        <v>2116</v>
      </c>
      <c r="GC16" s="26">
        <v>1064</v>
      </c>
      <c r="GD16" s="26">
        <v>1835</v>
      </c>
      <c r="GE16" s="27">
        <v>37028</v>
      </c>
      <c r="GF16" s="13"/>
    </row>
    <row r="17" spans="2:188" ht="15.75" x14ac:dyDescent="0.25">
      <c r="B17" s="2" t="s">
        <v>17</v>
      </c>
      <c r="C17" s="2"/>
      <c r="D17" s="2"/>
      <c r="E17" s="2"/>
      <c r="F17" s="2"/>
      <c r="G17" s="2"/>
      <c r="H17" s="5">
        <v>12</v>
      </c>
      <c r="I17" s="6">
        <v>3.929273084479371E-3</v>
      </c>
      <c r="J17" s="2"/>
      <c r="K17" s="2"/>
      <c r="L17" s="2"/>
      <c r="M17" s="2"/>
      <c r="O17" s="2" t="s">
        <v>17</v>
      </c>
      <c r="P17" s="2"/>
      <c r="Q17" s="2"/>
      <c r="R17" s="2"/>
      <c r="S17" s="2"/>
      <c r="T17" s="2"/>
      <c r="U17" s="5">
        <v>6</v>
      </c>
      <c r="V17" s="6">
        <v>2.2189349112426036E-3</v>
      </c>
      <c r="W17" s="2"/>
      <c r="X17" s="2"/>
      <c r="Y17" s="2"/>
      <c r="Z17" s="2"/>
      <c r="AB17" s="2" t="s">
        <v>17</v>
      </c>
      <c r="AC17" s="2"/>
      <c r="AD17" s="2"/>
      <c r="AE17" s="2"/>
      <c r="AF17" s="2"/>
      <c r="AG17" s="2"/>
      <c r="AH17" s="5">
        <v>3</v>
      </c>
      <c r="AI17" s="6">
        <v>2.0993701889433169E-3</v>
      </c>
      <c r="AJ17" s="2"/>
      <c r="AK17" s="2"/>
      <c r="AL17" s="2"/>
      <c r="AM17" s="2"/>
      <c r="AO17" s="2" t="s">
        <v>17</v>
      </c>
      <c r="AP17" s="2"/>
      <c r="AQ17" s="2"/>
      <c r="AR17" s="2"/>
      <c r="AS17" s="2"/>
      <c r="AT17" s="2"/>
      <c r="AU17" s="5">
        <v>0</v>
      </c>
      <c r="AV17" s="6">
        <v>0</v>
      </c>
      <c r="AW17" s="2"/>
      <c r="AX17" s="2"/>
      <c r="AY17" s="2"/>
      <c r="AZ17" s="2"/>
      <c r="BB17" s="2" t="s">
        <v>17</v>
      </c>
      <c r="BC17" s="2"/>
      <c r="BD17" s="2"/>
      <c r="BE17" s="2"/>
      <c r="BF17" s="2"/>
      <c r="BG17" s="2"/>
      <c r="BH17" s="5">
        <v>0</v>
      </c>
      <c r="BI17" s="6">
        <v>0</v>
      </c>
      <c r="BJ17" s="2"/>
      <c r="BK17" s="2"/>
      <c r="BL17" s="2"/>
      <c r="BM17" s="2"/>
      <c r="BO17" s="2" t="s">
        <v>17</v>
      </c>
      <c r="BP17" s="2"/>
      <c r="BQ17" s="2"/>
      <c r="BR17" s="2"/>
      <c r="BS17" s="2"/>
      <c r="BT17" s="2"/>
      <c r="BU17" s="5">
        <v>0</v>
      </c>
      <c r="BV17" s="6">
        <v>0</v>
      </c>
      <c r="BW17" s="2"/>
      <c r="BX17" s="2"/>
      <c r="BY17" s="2"/>
      <c r="BZ17" s="2"/>
      <c r="CB17" s="2" t="s">
        <v>17</v>
      </c>
      <c r="CC17" s="2"/>
      <c r="CD17" s="2"/>
      <c r="CE17" s="2"/>
      <c r="CF17" s="2"/>
      <c r="CG17" s="2"/>
      <c r="CH17" s="5">
        <v>0</v>
      </c>
      <c r="CI17" s="6">
        <v>0</v>
      </c>
      <c r="CJ17" s="2"/>
      <c r="CK17" s="2"/>
      <c r="CL17" s="2"/>
      <c r="CM17" s="2"/>
      <c r="CO17" s="2" t="s">
        <v>17</v>
      </c>
      <c r="CP17" s="2"/>
      <c r="CQ17" s="2"/>
      <c r="CR17" s="2"/>
      <c r="CS17" s="2"/>
      <c r="CT17" s="2"/>
      <c r="CU17" s="5">
        <v>5</v>
      </c>
      <c r="CV17" s="6">
        <v>3.869969040247678E-3</v>
      </c>
      <c r="CW17" s="2"/>
      <c r="CX17" s="2"/>
      <c r="CY17" s="2"/>
      <c r="CZ17" s="2"/>
      <c r="DB17" s="2" t="s">
        <v>17</v>
      </c>
      <c r="DC17" s="2"/>
      <c r="DD17" s="2"/>
      <c r="DE17" s="2"/>
      <c r="DF17" s="2"/>
      <c r="DG17" s="2"/>
      <c r="DH17" s="5">
        <v>1</v>
      </c>
      <c r="DI17" s="6">
        <v>8.8731144631765753E-4</v>
      </c>
      <c r="DJ17" s="2"/>
      <c r="DK17" s="2"/>
      <c r="DL17" s="2"/>
      <c r="DM17" s="2"/>
      <c r="DO17" s="2" t="s">
        <v>17</v>
      </c>
      <c r="DP17" s="2"/>
      <c r="DQ17" s="2"/>
      <c r="DR17" s="2"/>
      <c r="DS17" s="2"/>
      <c r="DT17" s="2"/>
      <c r="DU17" s="5">
        <v>0</v>
      </c>
      <c r="DV17" s="6">
        <v>0</v>
      </c>
      <c r="DW17" s="2"/>
      <c r="DX17" s="2"/>
      <c r="DY17" s="2"/>
      <c r="DZ17" s="2"/>
      <c r="EB17" s="2" t="s">
        <v>17</v>
      </c>
      <c r="EC17" s="2"/>
      <c r="ED17" s="2"/>
      <c r="EE17" s="2"/>
      <c r="EF17" s="2"/>
      <c r="EG17" s="2"/>
      <c r="EH17" s="5">
        <v>0</v>
      </c>
      <c r="EI17" s="6">
        <v>0</v>
      </c>
      <c r="EJ17" s="2"/>
      <c r="EK17" s="2"/>
      <c r="EL17" s="2"/>
      <c r="EM17" s="2"/>
      <c r="EO17" s="2" t="s">
        <v>17</v>
      </c>
      <c r="EP17" s="2"/>
      <c r="EQ17" s="2"/>
      <c r="ER17" s="2"/>
      <c r="ES17" s="2"/>
      <c r="ET17" s="2"/>
      <c r="EU17" s="5">
        <v>0</v>
      </c>
      <c r="EV17" s="6">
        <v>0</v>
      </c>
      <c r="EW17" s="2"/>
      <c r="EX17" s="2"/>
      <c r="EY17" s="2"/>
      <c r="EZ17" s="2"/>
      <c r="FB17" s="2" t="s">
        <v>17</v>
      </c>
      <c r="FC17" s="2"/>
      <c r="FD17" s="2"/>
      <c r="FE17" s="2"/>
      <c r="FF17" s="2"/>
      <c r="FG17" s="2"/>
      <c r="FH17" s="5">
        <f t="shared" si="2"/>
        <v>27</v>
      </c>
      <c r="FI17" s="6">
        <f t="shared" si="3"/>
        <v>2.1362449560882982E-3</v>
      </c>
      <c r="FJ17" s="2"/>
      <c r="FK17" s="2"/>
      <c r="FL17" s="2"/>
      <c r="FM17" s="2"/>
      <c r="FO17" s="13"/>
      <c r="FP17" s="58" t="s">
        <v>70</v>
      </c>
      <c r="FQ17" s="59"/>
      <c r="FR17" s="59"/>
      <c r="FS17" s="28">
        <v>1.1008258774948383</v>
      </c>
      <c r="FT17" s="28">
        <v>1.0921620492830293</v>
      </c>
      <c r="FU17" s="28">
        <v>0.46637977407208175</v>
      </c>
      <c r="FV17" s="28">
        <v>6.5700483091787436E-3</v>
      </c>
      <c r="FW17" s="28">
        <v>1.0543390105433901E-2</v>
      </c>
      <c r="FX17" s="28">
        <v>5.6173390697296856E-2</v>
      </c>
      <c r="FY17" s="28">
        <v>0.25550556476438552</v>
      </c>
      <c r="FZ17" s="28">
        <v>0.26724549944240877</v>
      </c>
      <c r="GA17" s="28">
        <v>0.21423041189222669</v>
      </c>
      <c r="GB17" s="28">
        <v>0.19393272843918982</v>
      </c>
      <c r="GC17" s="28">
        <v>0.13300000000000001</v>
      </c>
      <c r="GD17" s="28">
        <v>0.16005233318796336</v>
      </c>
      <c r="GE17" s="29">
        <v>0.32971842230733606</v>
      </c>
      <c r="GF17" s="13"/>
    </row>
    <row r="18" spans="2:188" ht="15.75" x14ac:dyDescent="0.25">
      <c r="B18" s="2" t="s">
        <v>18</v>
      </c>
      <c r="C18" s="2"/>
      <c r="D18" s="2"/>
      <c r="E18" s="2"/>
      <c r="F18" s="2"/>
      <c r="G18" s="2"/>
      <c r="H18" s="10">
        <v>3054</v>
      </c>
      <c r="I18" s="11">
        <v>1</v>
      </c>
      <c r="J18" s="2"/>
      <c r="K18" s="2"/>
      <c r="L18" s="2"/>
      <c r="M18" s="2"/>
      <c r="O18" s="2" t="s">
        <v>18</v>
      </c>
      <c r="P18" s="2"/>
      <c r="Q18" s="2"/>
      <c r="R18" s="2"/>
      <c r="S18" s="2"/>
      <c r="T18" s="2"/>
      <c r="U18" s="10">
        <v>2704</v>
      </c>
      <c r="V18" s="11">
        <v>1</v>
      </c>
      <c r="W18" s="2"/>
      <c r="X18" s="2"/>
      <c r="Y18" s="2"/>
      <c r="Z18" s="2"/>
      <c r="AB18" s="2" t="s">
        <v>18</v>
      </c>
      <c r="AC18" s="2"/>
      <c r="AD18" s="2"/>
      <c r="AE18" s="2"/>
      <c r="AF18" s="2"/>
      <c r="AG18" s="2"/>
      <c r="AH18" s="10">
        <v>1429</v>
      </c>
      <c r="AI18" s="11">
        <v>1</v>
      </c>
      <c r="AJ18" s="2"/>
      <c r="AK18" s="2"/>
      <c r="AL18" s="2"/>
      <c r="AM18" s="2"/>
      <c r="AO18" s="2" t="s">
        <v>18</v>
      </c>
      <c r="AP18" s="2"/>
      <c r="AQ18" s="2"/>
      <c r="AR18" s="2"/>
      <c r="AS18" s="2"/>
      <c r="AT18" s="2"/>
      <c r="AU18" s="10">
        <v>28</v>
      </c>
      <c r="AV18" s="11">
        <v>1</v>
      </c>
      <c r="AW18" s="2"/>
      <c r="AX18" s="2"/>
      <c r="AY18" s="2"/>
      <c r="AZ18" s="2"/>
      <c r="BB18" s="2" t="s">
        <v>18</v>
      </c>
      <c r="BC18" s="2"/>
      <c r="BD18" s="2"/>
      <c r="BE18" s="2"/>
      <c r="BF18" s="2"/>
      <c r="BG18" s="2"/>
      <c r="BH18" s="10">
        <v>56</v>
      </c>
      <c r="BI18" s="11">
        <v>1</v>
      </c>
      <c r="BJ18" s="2"/>
      <c r="BK18" s="2"/>
      <c r="BL18" s="2"/>
      <c r="BM18" s="2"/>
      <c r="BO18" s="2" t="s">
        <v>18</v>
      </c>
      <c r="BP18" s="2"/>
      <c r="BQ18" s="2"/>
      <c r="BR18" s="2"/>
      <c r="BS18" s="2"/>
      <c r="BT18" s="2"/>
      <c r="BU18" s="10">
        <v>185</v>
      </c>
      <c r="BV18" s="11">
        <v>1</v>
      </c>
      <c r="BW18" s="2"/>
      <c r="BX18" s="2"/>
      <c r="BY18" s="2"/>
      <c r="BZ18" s="2"/>
      <c r="CB18" s="2" t="s">
        <v>18</v>
      </c>
      <c r="CC18" s="2"/>
      <c r="CD18" s="2"/>
      <c r="CE18" s="2"/>
      <c r="CF18" s="2"/>
      <c r="CG18" s="2"/>
      <c r="CH18" s="10">
        <v>972</v>
      </c>
      <c r="CI18" s="11">
        <v>1</v>
      </c>
      <c r="CJ18" s="2"/>
      <c r="CK18" s="2"/>
      <c r="CL18" s="2"/>
      <c r="CM18" s="2"/>
      <c r="CO18" s="2" t="s">
        <v>18</v>
      </c>
      <c r="CP18" s="2"/>
      <c r="CQ18" s="2"/>
      <c r="CR18" s="2"/>
      <c r="CS18" s="2"/>
      <c r="CT18" s="2"/>
      <c r="CU18" s="10">
        <v>1292</v>
      </c>
      <c r="CV18" s="11">
        <v>1</v>
      </c>
      <c r="CW18" s="2"/>
      <c r="CX18" s="2"/>
      <c r="CY18" s="2"/>
      <c r="CZ18" s="2"/>
      <c r="DB18" s="2" t="s">
        <v>18</v>
      </c>
      <c r="DC18" s="2"/>
      <c r="DD18" s="2"/>
      <c r="DE18" s="2"/>
      <c r="DF18" s="2"/>
      <c r="DG18" s="2"/>
      <c r="DH18" s="10">
        <v>1127</v>
      </c>
      <c r="DI18" s="11">
        <v>1</v>
      </c>
      <c r="DJ18" s="2"/>
      <c r="DK18" s="2"/>
      <c r="DL18" s="2"/>
      <c r="DM18" s="2"/>
      <c r="DO18" s="2" t="s">
        <v>18</v>
      </c>
      <c r="DP18" s="2"/>
      <c r="DQ18" s="2"/>
      <c r="DR18" s="2"/>
      <c r="DS18" s="2"/>
      <c r="DT18" s="2"/>
      <c r="DU18" s="10">
        <v>722</v>
      </c>
      <c r="DV18" s="11">
        <v>1</v>
      </c>
      <c r="DW18" s="2"/>
      <c r="DX18" s="2"/>
      <c r="DY18" s="2"/>
      <c r="DZ18" s="2"/>
      <c r="EB18" s="2" t="s">
        <v>18</v>
      </c>
      <c r="EC18" s="2"/>
      <c r="ED18" s="2"/>
      <c r="EE18" s="2"/>
      <c r="EF18" s="2"/>
      <c r="EG18" s="2"/>
      <c r="EH18" s="10">
        <v>354</v>
      </c>
      <c r="EI18" s="11">
        <v>1</v>
      </c>
      <c r="EJ18" s="2"/>
      <c r="EK18" s="2"/>
      <c r="EL18" s="2"/>
      <c r="EM18" s="2"/>
      <c r="EO18" s="2" t="s">
        <v>18</v>
      </c>
      <c r="EP18" s="2"/>
      <c r="EQ18" s="2"/>
      <c r="ER18" s="2"/>
      <c r="ES18" s="2"/>
      <c r="ET18" s="2"/>
      <c r="EU18" s="10">
        <v>716</v>
      </c>
      <c r="EV18" s="11">
        <v>1</v>
      </c>
      <c r="EW18" s="2"/>
      <c r="EX18" s="2"/>
      <c r="EY18" s="2"/>
      <c r="EZ18" s="2"/>
      <c r="FB18" s="2" t="s">
        <v>18</v>
      </c>
      <c r="FC18" s="2"/>
      <c r="FD18" s="2"/>
      <c r="FE18" s="2"/>
      <c r="FF18" s="2"/>
      <c r="FG18" s="2"/>
      <c r="FH18" s="10">
        <f>SUM(FH14:FH17)</f>
        <v>12639</v>
      </c>
      <c r="FI18" s="11">
        <f>SUM(FI14:FI17)</f>
        <v>1</v>
      </c>
      <c r="FJ18" s="2"/>
      <c r="FK18" s="2"/>
      <c r="FL18" s="2"/>
      <c r="FM18" s="2"/>
      <c r="FO18" s="13"/>
      <c r="FP18" s="62" t="s">
        <v>71</v>
      </c>
      <c r="FQ18" s="63"/>
      <c r="FR18" s="63"/>
      <c r="FS18" s="26">
        <v>1125</v>
      </c>
      <c r="FT18" s="26">
        <v>1373</v>
      </c>
      <c r="FU18" s="26">
        <v>450</v>
      </c>
      <c r="FV18" s="26">
        <v>1</v>
      </c>
      <c r="FW18" s="26">
        <v>2</v>
      </c>
      <c r="FX18" s="26">
        <v>41</v>
      </c>
      <c r="FY18" s="26">
        <v>625</v>
      </c>
      <c r="FZ18" s="26">
        <v>738</v>
      </c>
      <c r="GA18" s="26">
        <v>150</v>
      </c>
      <c r="GB18" s="26">
        <v>205</v>
      </c>
      <c r="GC18" s="26">
        <v>79</v>
      </c>
      <c r="GD18" s="26">
        <v>403</v>
      </c>
      <c r="GE18" s="27">
        <v>5192</v>
      </c>
      <c r="GF18" s="13"/>
    </row>
    <row r="19" spans="2:188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O19" s="13"/>
      <c r="FP19" s="58" t="s">
        <v>72</v>
      </c>
      <c r="FQ19" s="59"/>
      <c r="FR19" s="59"/>
      <c r="FS19" s="28">
        <v>0.97826086956521741</v>
      </c>
      <c r="FT19" s="28">
        <v>1.1356492969396195</v>
      </c>
      <c r="FU19" s="28">
        <v>0.50111358574610243</v>
      </c>
      <c r="FV19" s="28">
        <v>5.455537370430987E-4</v>
      </c>
      <c r="FW19" s="28">
        <v>5.0890585241730284E-3</v>
      </c>
      <c r="FX19" s="28">
        <v>2.5883838383838384E-2</v>
      </c>
      <c r="FY19" s="28">
        <v>0.11320412968665097</v>
      </c>
      <c r="FZ19" s="28">
        <v>0.18913377754997437</v>
      </c>
      <c r="GA19" s="28">
        <v>0.29469548133595286</v>
      </c>
      <c r="GB19" s="28">
        <v>0.14952589350838805</v>
      </c>
      <c r="GC19" s="28">
        <v>0.14711359404096835</v>
      </c>
      <c r="GD19" s="28">
        <v>0.2842031029619182</v>
      </c>
      <c r="GE19" s="29">
        <v>0.31870151516498718</v>
      </c>
      <c r="GF19" s="13"/>
    </row>
    <row r="20" spans="2:188" ht="15.75" x14ac:dyDescent="0.25">
      <c r="B20" s="2" t="s">
        <v>19</v>
      </c>
      <c r="C20" s="2"/>
      <c r="D20" s="2"/>
      <c r="E20" s="2"/>
      <c r="F20" s="2"/>
      <c r="G20" s="2"/>
      <c r="H20" s="5">
        <v>2081</v>
      </c>
      <c r="I20" s="6">
        <v>0.9952175992348159</v>
      </c>
      <c r="J20" s="2"/>
      <c r="K20" s="7">
        <v>0.9952175992348159</v>
      </c>
      <c r="L20" s="7">
        <v>0.8</v>
      </c>
      <c r="M20" s="8" t="s">
        <v>9</v>
      </c>
      <c r="O20" s="2" t="s">
        <v>19</v>
      </c>
      <c r="P20" s="2"/>
      <c r="Q20" s="2"/>
      <c r="R20" s="2"/>
      <c r="S20" s="2"/>
      <c r="T20" s="2"/>
      <c r="U20" s="5">
        <v>1669</v>
      </c>
      <c r="V20" s="6">
        <v>0.98815867377146238</v>
      </c>
      <c r="W20" s="2"/>
      <c r="X20" s="7">
        <v>0.98815867377146238</v>
      </c>
      <c r="Y20" s="7">
        <v>0.8</v>
      </c>
      <c r="Z20" s="8" t="s">
        <v>9</v>
      </c>
      <c r="AB20" s="2" t="s">
        <v>19</v>
      </c>
      <c r="AC20" s="2"/>
      <c r="AD20" s="2"/>
      <c r="AE20" s="2"/>
      <c r="AF20" s="2"/>
      <c r="AG20" s="2"/>
      <c r="AH20" s="5">
        <v>1092</v>
      </c>
      <c r="AI20" s="6">
        <v>0.99272727272727268</v>
      </c>
      <c r="AJ20" s="2"/>
      <c r="AK20" s="7">
        <v>0.99272727272727268</v>
      </c>
      <c r="AL20" s="7">
        <v>0.8</v>
      </c>
      <c r="AM20" s="8" t="s">
        <v>9</v>
      </c>
      <c r="AO20" s="2" t="s">
        <v>19</v>
      </c>
      <c r="AP20" s="2"/>
      <c r="AQ20" s="2"/>
      <c r="AR20" s="2"/>
      <c r="AS20" s="2"/>
      <c r="AT20" s="2"/>
      <c r="AU20" s="5">
        <v>11</v>
      </c>
      <c r="AV20" s="6">
        <v>1</v>
      </c>
      <c r="AW20" s="2"/>
      <c r="AX20" s="7">
        <v>1</v>
      </c>
      <c r="AY20" s="7">
        <v>0.8</v>
      </c>
      <c r="AZ20" s="8" t="s">
        <v>9</v>
      </c>
      <c r="BB20" s="2" t="s">
        <v>19</v>
      </c>
      <c r="BC20" s="2"/>
      <c r="BD20" s="2"/>
      <c r="BE20" s="2"/>
      <c r="BF20" s="2"/>
      <c r="BG20" s="2"/>
      <c r="BH20" s="5">
        <v>11</v>
      </c>
      <c r="BI20" s="6">
        <v>1</v>
      </c>
      <c r="BJ20" s="2"/>
      <c r="BK20" s="7">
        <v>1</v>
      </c>
      <c r="BL20" s="7">
        <v>0.8</v>
      </c>
      <c r="BM20" s="8" t="s">
        <v>9</v>
      </c>
      <c r="BO20" s="2" t="s">
        <v>19</v>
      </c>
      <c r="BP20" s="2"/>
      <c r="BQ20" s="2"/>
      <c r="BR20" s="2"/>
      <c r="BS20" s="2"/>
      <c r="BT20" s="2"/>
      <c r="BU20" s="5">
        <v>231</v>
      </c>
      <c r="BV20" s="6">
        <v>1</v>
      </c>
      <c r="BW20" s="2"/>
      <c r="BX20" s="7">
        <v>1</v>
      </c>
      <c r="BY20" s="7">
        <v>0.8</v>
      </c>
      <c r="BZ20" s="8" t="s">
        <v>9</v>
      </c>
      <c r="CB20" s="2" t="s">
        <v>19</v>
      </c>
      <c r="CC20" s="2"/>
      <c r="CD20" s="2"/>
      <c r="CE20" s="2"/>
      <c r="CF20" s="2"/>
      <c r="CG20" s="2"/>
      <c r="CH20" s="5">
        <v>805</v>
      </c>
      <c r="CI20" s="6">
        <v>0.99875930521091816</v>
      </c>
      <c r="CJ20" s="2"/>
      <c r="CK20" s="7">
        <v>0.99875930521091816</v>
      </c>
      <c r="CL20" s="7">
        <v>0.8</v>
      </c>
      <c r="CM20" s="8" t="s">
        <v>9</v>
      </c>
      <c r="CO20" s="2" t="s">
        <v>19</v>
      </c>
      <c r="CP20" s="2"/>
      <c r="CQ20" s="2"/>
      <c r="CR20" s="2"/>
      <c r="CS20" s="2"/>
      <c r="CT20" s="2"/>
      <c r="CU20" s="5">
        <v>530</v>
      </c>
      <c r="CV20" s="6">
        <v>1</v>
      </c>
      <c r="CW20" s="2"/>
      <c r="CX20" s="7">
        <v>1</v>
      </c>
      <c r="CY20" s="7">
        <v>0.8</v>
      </c>
      <c r="CZ20" s="8" t="s">
        <v>9</v>
      </c>
      <c r="DB20" s="2" t="s">
        <v>19</v>
      </c>
      <c r="DC20" s="2"/>
      <c r="DD20" s="2"/>
      <c r="DE20" s="2"/>
      <c r="DF20" s="2"/>
      <c r="DG20" s="2"/>
      <c r="DH20" s="5">
        <v>400</v>
      </c>
      <c r="DI20" s="6">
        <v>1</v>
      </c>
      <c r="DJ20" s="2"/>
      <c r="DK20" s="7">
        <v>1</v>
      </c>
      <c r="DL20" s="7">
        <v>0.8</v>
      </c>
      <c r="DM20" s="8" t="s">
        <v>9</v>
      </c>
      <c r="DO20" s="2" t="s">
        <v>19</v>
      </c>
      <c r="DP20" s="2"/>
      <c r="DQ20" s="2"/>
      <c r="DR20" s="2"/>
      <c r="DS20" s="2"/>
      <c r="DT20" s="2"/>
      <c r="DU20" s="5">
        <v>315</v>
      </c>
      <c r="DV20" s="6">
        <v>1</v>
      </c>
      <c r="DW20" s="2"/>
      <c r="DX20" s="7">
        <v>1</v>
      </c>
      <c r="DY20" s="7">
        <v>0.8</v>
      </c>
      <c r="DZ20" s="8" t="s">
        <v>9</v>
      </c>
      <c r="EB20" s="2" t="s">
        <v>19</v>
      </c>
      <c r="EC20" s="2"/>
      <c r="ED20" s="2"/>
      <c r="EE20" s="2"/>
      <c r="EF20" s="2"/>
      <c r="EG20" s="2"/>
      <c r="EH20" s="5">
        <v>189</v>
      </c>
      <c r="EI20" s="6">
        <v>1</v>
      </c>
      <c r="EJ20" s="2"/>
      <c r="EK20" s="7">
        <v>1</v>
      </c>
      <c r="EL20" s="7">
        <v>0.8</v>
      </c>
      <c r="EM20" s="8" t="s">
        <v>9</v>
      </c>
      <c r="EO20" s="2" t="s">
        <v>19</v>
      </c>
      <c r="EP20" s="2"/>
      <c r="EQ20" s="2"/>
      <c r="ER20" s="2"/>
      <c r="ES20" s="2"/>
      <c r="ET20" s="2"/>
      <c r="EU20" s="5">
        <v>296</v>
      </c>
      <c r="EV20" s="6">
        <v>1</v>
      </c>
      <c r="EW20" s="2"/>
      <c r="EX20" s="7">
        <v>1</v>
      </c>
      <c r="EY20" s="7">
        <v>0.8</v>
      </c>
      <c r="EZ20" s="8" t="s">
        <v>9</v>
      </c>
      <c r="FB20" s="2" t="s">
        <v>19</v>
      </c>
      <c r="FC20" s="2"/>
      <c r="FD20" s="2"/>
      <c r="FE20" s="2"/>
      <c r="FF20" s="2"/>
      <c r="FG20" s="2"/>
      <c r="FH20" s="5">
        <f>+H20+U20+AH20+AU20+BH20+BU20+CH20+CU20+DH20+DU20+EH20+EU20</f>
        <v>7630</v>
      </c>
      <c r="FI20" s="6">
        <f>+FH20/$FH$24</f>
        <v>0.99491459121137049</v>
      </c>
      <c r="FJ20" s="2"/>
      <c r="FK20" s="7">
        <f>+FI20</f>
        <v>0.99491459121137049</v>
      </c>
      <c r="FL20" s="7">
        <v>0.8</v>
      </c>
      <c r="FM20" s="8" t="s">
        <v>9</v>
      </c>
      <c r="FO20" s="13"/>
      <c r="FP20" s="62" t="s">
        <v>53</v>
      </c>
      <c r="FQ20" s="63"/>
      <c r="FR20" s="63"/>
      <c r="FS20" s="26">
        <v>10722</v>
      </c>
      <c r="FT20" s="26">
        <v>9218</v>
      </c>
      <c r="FU20" s="26">
        <v>4785</v>
      </c>
      <c r="FV20" s="26">
        <v>69</v>
      </c>
      <c r="FW20" s="26">
        <v>119</v>
      </c>
      <c r="FX20" s="26">
        <v>733</v>
      </c>
      <c r="FY20" s="26">
        <v>3862</v>
      </c>
      <c r="FZ20" s="26">
        <v>4093</v>
      </c>
      <c r="GA20" s="26">
        <v>2917</v>
      </c>
      <c r="GB20" s="26">
        <v>2321</v>
      </c>
      <c r="GC20" s="26">
        <v>1143</v>
      </c>
      <c r="GD20" s="26">
        <v>2238</v>
      </c>
      <c r="GE20" s="27">
        <v>42220</v>
      </c>
      <c r="GF20" s="13"/>
    </row>
    <row r="21" spans="2:188" ht="15.75" x14ac:dyDescent="0.25">
      <c r="B21" s="2" t="s">
        <v>20</v>
      </c>
      <c r="C21" s="2"/>
      <c r="D21" s="2"/>
      <c r="E21" s="2"/>
      <c r="F21" s="2"/>
      <c r="G21" s="2"/>
      <c r="H21" s="5">
        <v>10</v>
      </c>
      <c r="I21" s="6">
        <v>4.7824007651841227E-3</v>
      </c>
      <c r="J21" s="2"/>
      <c r="K21" s="7">
        <v>1</v>
      </c>
      <c r="L21" s="9">
        <v>0.9</v>
      </c>
      <c r="M21" s="8" t="s">
        <v>9</v>
      </c>
      <c r="O21" s="2" t="s">
        <v>20</v>
      </c>
      <c r="P21" s="2"/>
      <c r="Q21" s="2"/>
      <c r="R21" s="2"/>
      <c r="S21" s="2"/>
      <c r="T21" s="2"/>
      <c r="U21" s="5">
        <v>19</v>
      </c>
      <c r="V21" s="6">
        <v>1.1249259917110717E-2</v>
      </c>
      <c r="W21" s="2"/>
      <c r="X21" s="7">
        <v>0.99940793368857306</v>
      </c>
      <c r="Y21" s="9">
        <v>0.9</v>
      </c>
      <c r="Z21" s="8" t="s">
        <v>9</v>
      </c>
      <c r="AB21" s="2" t="s">
        <v>20</v>
      </c>
      <c r="AC21" s="2"/>
      <c r="AD21" s="2"/>
      <c r="AE21" s="2"/>
      <c r="AF21" s="2"/>
      <c r="AG21" s="2"/>
      <c r="AH21" s="5">
        <v>7</v>
      </c>
      <c r="AI21" s="6">
        <v>6.3636363636363638E-3</v>
      </c>
      <c r="AJ21" s="2"/>
      <c r="AK21" s="7">
        <v>0.99909090909090903</v>
      </c>
      <c r="AL21" s="9">
        <v>0.9</v>
      </c>
      <c r="AM21" s="8" t="s">
        <v>9</v>
      </c>
      <c r="AO21" s="2" t="s">
        <v>20</v>
      </c>
      <c r="AP21" s="2"/>
      <c r="AQ21" s="2"/>
      <c r="AR21" s="2"/>
      <c r="AS21" s="2"/>
      <c r="AT21" s="2"/>
      <c r="AU21" s="5">
        <v>0</v>
      </c>
      <c r="AV21" s="6">
        <v>0</v>
      </c>
      <c r="AW21" s="2"/>
      <c r="AX21" s="7">
        <v>1</v>
      </c>
      <c r="AY21" s="9">
        <v>0.9</v>
      </c>
      <c r="AZ21" s="8" t="s">
        <v>9</v>
      </c>
      <c r="BB21" s="2" t="s">
        <v>20</v>
      </c>
      <c r="BC21" s="2"/>
      <c r="BD21" s="2"/>
      <c r="BE21" s="2"/>
      <c r="BF21" s="2"/>
      <c r="BG21" s="2"/>
      <c r="BH21" s="5">
        <v>0</v>
      </c>
      <c r="BI21" s="6">
        <v>0</v>
      </c>
      <c r="BJ21" s="2"/>
      <c r="BK21" s="7">
        <v>1</v>
      </c>
      <c r="BL21" s="9">
        <v>0.9</v>
      </c>
      <c r="BM21" s="8" t="s">
        <v>9</v>
      </c>
      <c r="BO21" s="2" t="s">
        <v>20</v>
      </c>
      <c r="BP21" s="2"/>
      <c r="BQ21" s="2"/>
      <c r="BR21" s="2"/>
      <c r="BS21" s="2"/>
      <c r="BT21" s="2"/>
      <c r="BU21" s="5">
        <v>0</v>
      </c>
      <c r="BV21" s="6">
        <v>0</v>
      </c>
      <c r="BW21" s="2"/>
      <c r="BX21" s="7">
        <v>1</v>
      </c>
      <c r="BY21" s="9">
        <v>0.9</v>
      </c>
      <c r="BZ21" s="8" t="s">
        <v>9</v>
      </c>
      <c r="CB21" s="2" t="s">
        <v>20</v>
      </c>
      <c r="CC21" s="2"/>
      <c r="CD21" s="2"/>
      <c r="CE21" s="2"/>
      <c r="CF21" s="2"/>
      <c r="CG21" s="2"/>
      <c r="CH21" s="5">
        <v>0</v>
      </c>
      <c r="CI21" s="6">
        <v>0</v>
      </c>
      <c r="CJ21" s="2"/>
      <c r="CK21" s="7">
        <v>0.99875930521091816</v>
      </c>
      <c r="CL21" s="9">
        <v>0.9</v>
      </c>
      <c r="CM21" s="8" t="s">
        <v>9</v>
      </c>
      <c r="CO21" s="2" t="s">
        <v>20</v>
      </c>
      <c r="CP21" s="2"/>
      <c r="CQ21" s="2"/>
      <c r="CR21" s="2"/>
      <c r="CS21" s="2"/>
      <c r="CT21" s="2"/>
      <c r="CU21" s="5">
        <v>0</v>
      </c>
      <c r="CV21" s="6">
        <v>0</v>
      </c>
      <c r="CW21" s="2"/>
      <c r="CX21" s="7">
        <v>1</v>
      </c>
      <c r="CY21" s="9">
        <v>0.9</v>
      </c>
      <c r="CZ21" s="8" t="s">
        <v>9</v>
      </c>
      <c r="DB21" s="2" t="s">
        <v>20</v>
      </c>
      <c r="DC21" s="2"/>
      <c r="DD21" s="2"/>
      <c r="DE21" s="2"/>
      <c r="DF21" s="2"/>
      <c r="DG21" s="2"/>
      <c r="DH21" s="5">
        <v>0</v>
      </c>
      <c r="DI21" s="6">
        <v>0</v>
      </c>
      <c r="DJ21" s="2"/>
      <c r="DK21" s="7">
        <v>1</v>
      </c>
      <c r="DL21" s="9">
        <v>0.9</v>
      </c>
      <c r="DM21" s="8" t="s">
        <v>9</v>
      </c>
      <c r="DO21" s="2" t="s">
        <v>20</v>
      </c>
      <c r="DP21" s="2"/>
      <c r="DQ21" s="2"/>
      <c r="DR21" s="2"/>
      <c r="DS21" s="2"/>
      <c r="DT21" s="2"/>
      <c r="DU21" s="5">
        <v>0</v>
      </c>
      <c r="DV21" s="6">
        <v>0</v>
      </c>
      <c r="DW21" s="2"/>
      <c r="DX21" s="7">
        <v>1</v>
      </c>
      <c r="DY21" s="9">
        <v>0.9</v>
      </c>
      <c r="DZ21" s="8" t="s">
        <v>9</v>
      </c>
      <c r="EB21" s="2" t="s">
        <v>20</v>
      </c>
      <c r="EC21" s="2"/>
      <c r="ED21" s="2"/>
      <c r="EE21" s="2"/>
      <c r="EF21" s="2"/>
      <c r="EG21" s="2"/>
      <c r="EH21" s="5">
        <v>0</v>
      </c>
      <c r="EI21" s="6">
        <v>0</v>
      </c>
      <c r="EJ21" s="2"/>
      <c r="EK21" s="7">
        <v>1</v>
      </c>
      <c r="EL21" s="9">
        <v>0.9</v>
      </c>
      <c r="EM21" s="8" t="s">
        <v>9</v>
      </c>
      <c r="EO21" s="2" t="s">
        <v>20</v>
      </c>
      <c r="EP21" s="2"/>
      <c r="EQ21" s="2"/>
      <c r="ER21" s="2"/>
      <c r="ES21" s="2"/>
      <c r="ET21" s="2"/>
      <c r="EU21" s="5">
        <v>0</v>
      </c>
      <c r="EV21" s="6">
        <v>0</v>
      </c>
      <c r="EW21" s="2"/>
      <c r="EX21" s="7">
        <v>1</v>
      </c>
      <c r="EY21" s="9">
        <v>0.9</v>
      </c>
      <c r="EZ21" s="8" t="s">
        <v>9</v>
      </c>
      <c r="FB21" s="2" t="s">
        <v>20</v>
      </c>
      <c r="FC21" s="2"/>
      <c r="FD21" s="2"/>
      <c r="FE21" s="2"/>
      <c r="FF21" s="2"/>
      <c r="FG21" s="2"/>
      <c r="FH21" s="5">
        <f t="shared" ref="FH21:FH23" si="4">+H21+U21+AH21+AU21+BH21+BU21+CH21+CU21+DH21+DU21+EH21+EU21</f>
        <v>36</v>
      </c>
      <c r="FI21" s="6">
        <f t="shared" ref="FI21:FI23" si="5">+FH21/$FH$24</f>
        <v>4.6942234971965053E-3</v>
      </c>
      <c r="FJ21" s="2"/>
      <c r="FK21" s="7">
        <f>+FI20+FI21</f>
        <v>0.999608814708567</v>
      </c>
      <c r="FL21" s="9">
        <v>0.9</v>
      </c>
      <c r="FM21" s="8" t="s">
        <v>9</v>
      </c>
      <c r="FO21" s="13"/>
      <c r="FP21" s="58" t="s">
        <v>73</v>
      </c>
      <c r="FQ21" s="59"/>
      <c r="FR21" s="59"/>
      <c r="FS21" s="28">
        <v>1.0865423591406567</v>
      </c>
      <c r="FT21" s="28">
        <v>1.0984270734032411</v>
      </c>
      <c r="FU21" s="28">
        <v>0.46943981163543608</v>
      </c>
      <c r="FV21" s="28">
        <v>5.6636296478699824E-3</v>
      </c>
      <c r="FW21" s="28">
        <v>1.0356832027850305E-2</v>
      </c>
      <c r="FX21" s="28">
        <v>5.2722434007048839E-2</v>
      </c>
      <c r="FY21" s="28">
        <v>0.21231445849367783</v>
      </c>
      <c r="FZ21" s="28">
        <v>0.24872386971317453</v>
      </c>
      <c r="GA21" s="28">
        <v>0.21728119180633146</v>
      </c>
      <c r="GB21" s="28">
        <v>0.18897573685067579</v>
      </c>
      <c r="GC21" s="28">
        <v>0.13388778259341688</v>
      </c>
      <c r="GD21" s="28">
        <v>0.17371730187068229</v>
      </c>
      <c r="GE21" s="29">
        <v>0.32483770676583845</v>
      </c>
      <c r="GF21" s="13"/>
    </row>
    <row r="22" spans="2:188" x14ac:dyDescent="0.25">
      <c r="B22" s="2" t="s">
        <v>21</v>
      </c>
      <c r="C22" s="2"/>
      <c r="D22" s="2"/>
      <c r="E22" s="2"/>
      <c r="F22" s="2"/>
      <c r="G22" s="2"/>
      <c r="H22" s="5">
        <v>0</v>
      </c>
      <c r="I22" s="6">
        <v>0</v>
      </c>
      <c r="J22" s="2"/>
      <c r="K22" s="7">
        <v>1</v>
      </c>
      <c r="L22" s="9">
        <v>1</v>
      </c>
      <c r="M22" s="8" t="s">
        <v>9</v>
      </c>
      <c r="O22" s="2" t="s">
        <v>21</v>
      </c>
      <c r="P22" s="2"/>
      <c r="Q22" s="2"/>
      <c r="R22" s="2"/>
      <c r="S22" s="2"/>
      <c r="T22" s="2"/>
      <c r="U22" s="5">
        <v>1</v>
      </c>
      <c r="V22" s="6">
        <v>5.9206631142687976E-4</v>
      </c>
      <c r="W22" s="2"/>
      <c r="X22" s="7">
        <v>0.99999999999999989</v>
      </c>
      <c r="Y22" s="9">
        <v>1</v>
      </c>
      <c r="Z22" s="8" t="s">
        <v>9</v>
      </c>
      <c r="AB22" s="2" t="s">
        <v>21</v>
      </c>
      <c r="AC22" s="2"/>
      <c r="AD22" s="2"/>
      <c r="AE22" s="2"/>
      <c r="AF22" s="2"/>
      <c r="AG22" s="2"/>
      <c r="AH22" s="5">
        <v>1</v>
      </c>
      <c r="AI22" s="6">
        <v>9.0909090909090909E-4</v>
      </c>
      <c r="AJ22" s="2"/>
      <c r="AK22" s="7">
        <v>0.99999999999999989</v>
      </c>
      <c r="AL22" s="9">
        <v>1</v>
      </c>
      <c r="AM22" s="8" t="s">
        <v>9</v>
      </c>
      <c r="AO22" s="2" t="s">
        <v>21</v>
      </c>
      <c r="AP22" s="2"/>
      <c r="AQ22" s="2"/>
      <c r="AR22" s="2"/>
      <c r="AS22" s="2"/>
      <c r="AT22" s="2"/>
      <c r="AU22" s="5">
        <v>0</v>
      </c>
      <c r="AV22" s="6">
        <v>0</v>
      </c>
      <c r="AW22" s="2"/>
      <c r="AX22" s="7">
        <v>1</v>
      </c>
      <c r="AY22" s="9">
        <v>1</v>
      </c>
      <c r="AZ22" s="8" t="s">
        <v>9</v>
      </c>
      <c r="BB22" s="2" t="s">
        <v>21</v>
      </c>
      <c r="BC22" s="2"/>
      <c r="BD22" s="2"/>
      <c r="BE22" s="2"/>
      <c r="BF22" s="2"/>
      <c r="BG22" s="2"/>
      <c r="BH22" s="5">
        <v>0</v>
      </c>
      <c r="BI22" s="6">
        <v>0</v>
      </c>
      <c r="BJ22" s="2"/>
      <c r="BK22" s="7">
        <v>1</v>
      </c>
      <c r="BL22" s="9">
        <v>1</v>
      </c>
      <c r="BM22" s="8" t="s">
        <v>9</v>
      </c>
      <c r="BO22" s="2" t="s">
        <v>21</v>
      </c>
      <c r="BP22" s="2"/>
      <c r="BQ22" s="2"/>
      <c r="BR22" s="2"/>
      <c r="BS22" s="2"/>
      <c r="BT22" s="2"/>
      <c r="BU22" s="5">
        <v>0</v>
      </c>
      <c r="BV22" s="6">
        <v>0</v>
      </c>
      <c r="BW22" s="2"/>
      <c r="BX22" s="7">
        <v>1</v>
      </c>
      <c r="BY22" s="9">
        <v>1</v>
      </c>
      <c r="BZ22" s="8" t="s">
        <v>9</v>
      </c>
      <c r="CB22" s="2" t="s">
        <v>21</v>
      </c>
      <c r="CC22" s="2"/>
      <c r="CD22" s="2"/>
      <c r="CE22" s="2"/>
      <c r="CF22" s="2"/>
      <c r="CG22" s="2"/>
      <c r="CH22" s="5">
        <v>1</v>
      </c>
      <c r="CI22" s="6">
        <v>1.2406947890818859E-3</v>
      </c>
      <c r="CJ22" s="2"/>
      <c r="CK22" s="7">
        <v>1</v>
      </c>
      <c r="CL22" s="9">
        <v>1</v>
      </c>
      <c r="CM22" s="8" t="s">
        <v>9</v>
      </c>
      <c r="CO22" s="2" t="s">
        <v>21</v>
      </c>
      <c r="CP22" s="2"/>
      <c r="CQ22" s="2"/>
      <c r="CR22" s="2"/>
      <c r="CS22" s="2"/>
      <c r="CT22" s="2"/>
      <c r="CU22" s="5">
        <v>0</v>
      </c>
      <c r="CV22" s="6">
        <v>0</v>
      </c>
      <c r="CW22" s="2"/>
      <c r="CX22" s="7">
        <v>1</v>
      </c>
      <c r="CY22" s="9">
        <v>1</v>
      </c>
      <c r="CZ22" s="8" t="s">
        <v>9</v>
      </c>
      <c r="DB22" s="2" t="s">
        <v>21</v>
      </c>
      <c r="DC22" s="2"/>
      <c r="DD22" s="2"/>
      <c r="DE22" s="2"/>
      <c r="DF22" s="2"/>
      <c r="DG22" s="2"/>
      <c r="DH22" s="5">
        <v>0</v>
      </c>
      <c r="DI22" s="6">
        <v>0</v>
      </c>
      <c r="DJ22" s="2"/>
      <c r="DK22" s="7">
        <v>1</v>
      </c>
      <c r="DL22" s="9">
        <v>1</v>
      </c>
      <c r="DM22" s="8" t="s">
        <v>9</v>
      </c>
      <c r="DO22" s="2" t="s">
        <v>21</v>
      </c>
      <c r="DP22" s="2"/>
      <c r="DQ22" s="2"/>
      <c r="DR22" s="2"/>
      <c r="DS22" s="2"/>
      <c r="DT22" s="2"/>
      <c r="DU22" s="5">
        <v>0</v>
      </c>
      <c r="DV22" s="6">
        <v>0</v>
      </c>
      <c r="DW22" s="2"/>
      <c r="DX22" s="7">
        <v>1</v>
      </c>
      <c r="DY22" s="9">
        <v>1</v>
      </c>
      <c r="DZ22" s="8" t="s">
        <v>9</v>
      </c>
      <c r="EB22" s="2" t="s">
        <v>21</v>
      </c>
      <c r="EC22" s="2"/>
      <c r="ED22" s="2"/>
      <c r="EE22" s="2"/>
      <c r="EF22" s="2"/>
      <c r="EG22" s="2"/>
      <c r="EH22" s="5">
        <v>0</v>
      </c>
      <c r="EI22" s="6">
        <v>0</v>
      </c>
      <c r="EJ22" s="2"/>
      <c r="EK22" s="7">
        <v>1</v>
      </c>
      <c r="EL22" s="9">
        <v>1</v>
      </c>
      <c r="EM22" s="8" t="s">
        <v>9</v>
      </c>
      <c r="EO22" s="2" t="s">
        <v>21</v>
      </c>
      <c r="EP22" s="2"/>
      <c r="EQ22" s="2"/>
      <c r="ER22" s="2"/>
      <c r="ES22" s="2"/>
      <c r="ET22" s="2"/>
      <c r="EU22" s="5">
        <v>0</v>
      </c>
      <c r="EV22" s="6">
        <v>0</v>
      </c>
      <c r="EW22" s="2"/>
      <c r="EX22" s="7">
        <v>1</v>
      </c>
      <c r="EY22" s="9">
        <v>1</v>
      </c>
      <c r="EZ22" s="8" t="s">
        <v>9</v>
      </c>
      <c r="FB22" s="2" t="s">
        <v>21</v>
      </c>
      <c r="FC22" s="2"/>
      <c r="FD22" s="2"/>
      <c r="FE22" s="2"/>
      <c r="FF22" s="2"/>
      <c r="FG22" s="2"/>
      <c r="FH22" s="5">
        <f t="shared" si="4"/>
        <v>3</v>
      </c>
      <c r="FI22" s="6">
        <f t="shared" si="5"/>
        <v>3.9118529143304214E-4</v>
      </c>
      <c r="FJ22" s="2"/>
      <c r="FK22" s="7">
        <f>+FI20+FI21+FI22</f>
        <v>1</v>
      </c>
      <c r="FL22" s="9">
        <v>1</v>
      </c>
      <c r="FM22" s="8" t="s">
        <v>9</v>
      </c>
    </row>
    <row r="23" spans="2:188" x14ac:dyDescent="0.25">
      <c r="B23" s="2" t="s">
        <v>22</v>
      </c>
      <c r="C23" s="2"/>
      <c r="D23" s="2"/>
      <c r="E23" s="2"/>
      <c r="F23" s="2"/>
      <c r="G23" s="2"/>
      <c r="H23" s="5">
        <v>0</v>
      </c>
      <c r="I23" s="6">
        <v>0</v>
      </c>
      <c r="J23" s="2"/>
      <c r="K23" s="2"/>
      <c r="L23" s="2"/>
      <c r="M23" s="2"/>
      <c r="O23" s="2" t="s">
        <v>22</v>
      </c>
      <c r="P23" s="2"/>
      <c r="Q23" s="2"/>
      <c r="R23" s="2"/>
      <c r="S23" s="2"/>
      <c r="T23" s="2"/>
      <c r="U23" s="5">
        <v>0</v>
      </c>
      <c r="V23" s="6">
        <v>0</v>
      </c>
      <c r="W23" s="2"/>
      <c r="X23" s="2"/>
      <c r="Y23" s="2"/>
      <c r="Z23" s="2"/>
      <c r="AB23" s="2" t="s">
        <v>22</v>
      </c>
      <c r="AC23" s="2"/>
      <c r="AD23" s="2"/>
      <c r="AE23" s="2"/>
      <c r="AF23" s="2"/>
      <c r="AG23" s="2"/>
      <c r="AH23" s="5">
        <v>0</v>
      </c>
      <c r="AI23" s="6">
        <v>0</v>
      </c>
      <c r="AJ23" s="2"/>
      <c r="AK23" s="2"/>
      <c r="AL23" s="2"/>
      <c r="AM23" s="2"/>
      <c r="AO23" s="2" t="s">
        <v>22</v>
      </c>
      <c r="AP23" s="2"/>
      <c r="AQ23" s="2"/>
      <c r="AR23" s="2"/>
      <c r="AS23" s="2"/>
      <c r="AT23" s="2"/>
      <c r="AU23" s="5">
        <v>0</v>
      </c>
      <c r="AV23" s="6">
        <v>0</v>
      </c>
      <c r="AW23" s="2"/>
      <c r="AX23" s="2"/>
      <c r="AY23" s="2"/>
      <c r="AZ23" s="2"/>
      <c r="BB23" s="2" t="s">
        <v>22</v>
      </c>
      <c r="BC23" s="2"/>
      <c r="BD23" s="2"/>
      <c r="BE23" s="2"/>
      <c r="BF23" s="2"/>
      <c r="BG23" s="2"/>
      <c r="BH23" s="5">
        <v>0</v>
      </c>
      <c r="BI23" s="6">
        <v>0</v>
      </c>
      <c r="BJ23" s="2"/>
      <c r="BK23" s="2"/>
      <c r="BL23" s="2"/>
      <c r="BM23" s="2"/>
      <c r="BO23" s="2" t="s">
        <v>22</v>
      </c>
      <c r="BP23" s="2"/>
      <c r="BQ23" s="2"/>
      <c r="BR23" s="2"/>
      <c r="BS23" s="2"/>
      <c r="BT23" s="2"/>
      <c r="BU23" s="5">
        <v>0</v>
      </c>
      <c r="BV23" s="6">
        <v>0</v>
      </c>
      <c r="BW23" s="2"/>
      <c r="BX23" s="2"/>
      <c r="BY23" s="2"/>
      <c r="BZ23" s="2"/>
      <c r="CB23" s="2" t="s">
        <v>22</v>
      </c>
      <c r="CC23" s="2"/>
      <c r="CD23" s="2"/>
      <c r="CE23" s="2"/>
      <c r="CF23" s="2"/>
      <c r="CG23" s="2"/>
      <c r="CH23" s="5">
        <v>0</v>
      </c>
      <c r="CI23" s="6">
        <v>0</v>
      </c>
      <c r="CJ23" s="2"/>
      <c r="CK23" s="2"/>
      <c r="CL23" s="2"/>
      <c r="CM23" s="2"/>
      <c r="CO23" s="2" t="s">
        <v>22</v>
      </c>
      <c r="CP23" s="2"/>
      <c r="CQ23" s="2"/>
      <c r="CR23" s="2"/>
      <c r="CS23" s="2"/>
      <c r="CT23" s="2"/>
      <c r="CU23" s="5">
        <v>0</v>
      </c>
      <c r="CV23" s="6">
        <v>0</v>
      </c>
      <c r="CW23" s="2"/>
      <c r="CX23" s="2"/>
      <c r="CY23" s="2"/>
      <c r="CZ23" s="2"/>
      <c r="DB23" s="2" t="s">
        <v>22</v>
      </c>
      <c r="DC23" s="2"/>
      <c r="DD23" s="2"/>
      <c r="DE23" s="2"/>
      <c r="DF23" s="2"/>
      <c r="DG23" s="2"/>
      <c r="DH23" s="5">
        <v>0</v>
      </c>
      <c r="DI23" s="6">
        <v>0</v>
      </c>
      <c r="DJ23" s="2"/>
      <c r="DK23" s="2"/>
      <c r="DL23" s="2"/>
      <c r="DM23" s="2"/>
      <c r="DO23" s="2" t="s">
        <v>22</v>
      </c>
      <c r="DP23" s="2"/>
      <c r="DQ23" s="2"/>
      <c r="DR23" s="2"/>
      <c r="DS23" s="2"/>
      <c r="DT23" s="2"/>
      <c r="DU23" s="5">
        <v>0</v>
      </c>
      <c r="DV23" s="6">
        <v>0</v>
      </c>
      <c r="DW23" s="2"/>
      <c r="DX23" s="2"/>
      <c r="DY23" s="2"/>
      <c r="DZ23" s="2"/>
      <c r="EB23" s="2" t="s">
        <v>22</v>
      </c>
      <c r="EC23" s="2"/>
      <c r="ED23" s="2"/>
      <c r="EE23" s="2"/>
      <c r="EF23" s="2"/>
      <c r="EG23" s="2"/>
      <c r="EH23" s="5">
        <v>0</v>
      </c>
      <c r="EI23" s="6">
        <v>0</v>
      </c>
      <c r="EJ23" s="2"/>
      <c r="EK23" s="2"/>
      <c r="EL23" s="2"/>
      <c r="EM23" s="2"/>
      <c r="EO23" s="2" t="s">
        <v>22</v>
      </c>
      <c r="EP23" s="2"/>
      <c r="EQ23" s="2"/>
      <c r="ER23" s="2"/>
      <c r="ES23" s="2"/>
      <c r="ET23" s="2"/>
      <c r="EU23" s="5">
        <v>0</v>
      </c>
      <c r="EV23" s="6">
        <v>0</v>
      </c>
      <c r="EW23" s="2"/>
      <c r="EX23" s="2"/>
      <c r="EY23" s="2"/>
      <c r="EZ23" s="2"/>
      <c r="FB23" s="2" t="s">
        <v>22</v>
      </c>
      <c r="FC23" s="2"/>
      <c r="FD23" s="2"/>
      <c r="FE23" s="2"/>
      <c r="FF23" s="2"/>
      <c r="FG23" s="2"/>
      <c r="FH23" s="5">
        <f t="shared" si="4"/>
        <v>0</v>
      </c>
      <c r="FI23" s="6">
        <f t="shared" si="5"/>
        <v>0</v>
      </c>
      <c r="FJ23" s="2"/>
      <c r="FK23" s="2"/>
      <c r="FL23" s="2"/>
      <c r="FM23" s="2"/>
    </row>
    <row r="24" spans="2:188" x14ac:dyDescent="0.25">
      <c r="B24" s="2" t="s">
        <v>23</v>
      </c>
      <c r="C24" s="2"/>
      <c r="D24" s="2"/>
      <c r="E24" s="2"/>
      <c r="F24" s="2"/>
      <c r="G24" s="2"/>
      <c r="H24" s="10">
        <v>2091</v>
      </c>
      <c r="I24" s="11">
        <v>1</v>
      </c>
      <c r="J24" s="2"/>
      <c r="K24" s="2"/>
      <c r="L24" s="2"/>
      <c r="M24" s="2"/>
      <c r="O24" s="2" t="s">
        <v>23</v>
      </c>
      <c r="P24" s="2"/>
      <c r="Q24" s="2"/>
      <c r="R24" s="2"/>
      <c r="S24" s="2"/>
      <c r="T24" s="2"/>
      <c r="U24" s="10">
        <v>1689</v>
      </c>
      <c r="V24" s="11">
        <v>0.99999999999999989</v>
      </c>
      <c r="W24" s="2"/>
      <c r="X24" s="2"/>
      <c r="Y24" s="2"/>
      <c r="Z24" s="2"/>
      <c r="AB24" s="2" t="s">
        <v>23</v>
      </c>
      <c r="AC24" s="2"/>
      <c r="AD24" s="2"/>
      <c r="AE24" s="2"/>
      <c r="AF24" s="2"/>
      <c r="AG24" s="2"/>
      <c r="AH24" s="10">
        <v>1100</v>
      </c>
      <c r="AI24" s="11">
        <v>0.99999999999999989</v>
      </c>
      <c r="AJ24" s="2"/>
      <c r="AK24" s="2"/>
      <c r="AL24" s="2"/>
      <c r="AM24" s="2"/>
      <c r="AO24" s="2" t="s">
        <v>23</v>
      </c>
      <c r="AP24" s="2"/>
      <c r="AQ24" s="2"/>
      <c r="AR24" s="2"/>
      <c r="AS24" s="2"/>
      <c r="AT24" s="2"/>
      <c r="AU24" s="10">
        <v>11</v>
      </c>
      <c r="AV24" s="11">
        <v>1</v>
      </c>
      <c r="AW24" s="2"/>
      <c r="AX24" s="2"/>
      <c r="AY24" s="2"/>
      <c r="AZ24" s="2"/>
      <c r="BB24" s="2" t="s">
        <v>23</v>
      </c>
      <c r="BC24" s="2"/>
      <c r="BD24" s="2"/>
      <c r="BE24" s="2"/>
      <c r="BF24" s="2"/>
      <c r="BG24" s="2"/>
      <c r="BH24" s="10">
        <v>11</v>
      </c>
      <c r="BI24" s="11">
        <v>1</v>
      </c>
      <c r="BJ24" s="2"/>
      <c r="BK24" s="2"/>
      <c r="BL24" s="2"/>
      <c r="BM24" s="2"/>
      <c r="BO24" s="2" t="s">
        <v>23</v>
      </c>
      <c r="BP24" s="2"/>
      <c r="BQ24" s="2"/>
      <c r="BR24" s="2"/>
      <c r="BS24" s="2"/>
      <c r="BT24" s="2"/>
      <c r="BU24" s="10">
        <v>231</v>
      </c>
      <c r="BV24" s="11">
        <v>1</v>
      </c>
      <c r="BW24" s="2"/>
      <c r="BX24" s="2"/>
      <c r="BY24" s="2"/>
      <c r="BZ24" s="2"/>
      <c r="CB24" s="2" t="s">
        <v>23</v>
      </c>
      <c r="CC24" s="2"/>
      <c r="CD24" s="2"/>
      <c r="CE24" s="2"/>
      <c r="CF24" s="2"/>
      <c r="CG24" s="2"/>
      <c r="CH24" s="10">
        <v>806</v>
      </c>
      <c r="CI24" s="11">
        <v>1</v>
      </c>
      <c r="CJ24" s="2"/>
      <c r="CK24" s="2"/>
      <c r="CL24" s="2"/>
      <c r="CM24" s="2"/>
      <c r="CO24" s="2" t="s">
        <v>23</v>
      </c>
      <c r="CP24" s="2"/>
      <c r="CQ24" s="2"/>
      <c r="CR24" s="2"/>
      <c r="CS24" s="2"/>
      <c r="CT24" s="2"/>
      <c r="CU24" s="10">
        <v>530</v>
      </c>
      <c r="CV24" s="11">
        <v>1</v>
      </c>
      <c r="CW24" s="2"/>
      <c r="CX24" s="2"/>
      <c r="CY24" s="2"/>
      <c r="CZ24" s="2"/>
      <c r="DB24" s="2" t="s">
        <v>23</v>
      </c>
      <c r="DC24" s="2"/>
      <c r="DD24" s="2"/>
      <c r="DE24" s="2"/>
      <c r="DF24" s="2"/>
      <c r="DG24" s="2"/>
      <c r="DH24" s="10">
        <v>400</v>
      </c>
      <c r="DI24" s="11">
        <v>1</v>
      </c>
      <c r="DJ24" s="2"/>
      <c r="DK24" s="2"/>
      <c r="DL24" s="2"/>
      <c r="DM24" s="2"/>
      <c r="DO24" s="2" t="s">
        <v>23</v>
      </c>
      <c r="DP24" s="2"/>
      <c r="DQ24" s="2"/>
      <c r="DR24" s="2"/>
      <c r="DS24" s="2"/>
      <c r="DT24" s="2"/>
      <c r="DU24" s="10">
        <v>315</v>
      </c>
      <c r="DV24" s="11">
        <v>1</v>
      </c>
      <c r="DW24" s="2"/>
      <c r="DX24" s="2"/>
      <c r="DY24" s="2"/>
      <c r="DZ24" s="2"/>
      <c r="EB24" s="2" t="s">
        <v>23</v>
      </c>
      <c r="EC24" s="2"/>
      <c r="ED24" s="2"/>
      <c r="EE24" s="2"/>
      <c r="EF24" s="2"/>
      <c r="EG24" s="2"/>
      <c r="EH24" s="10">
        <v>189</v>
      </c>
      <c r="EI24" s="11">
        <v>1</v>
      </c>
      <c r="EJ24" s="2"/>
      <c r="EK24" s="2"/>
      <c r="EL24" s="2"/>
      <c r="EM24" s="2"/>
      <c r="EO24" s="2" t="s">
        <v>23</v>
      </c>
      <c r="EP24" s="2"/>
      <c r="EQ24" s="2"/>
      <c r="ER24" s="2"/>
      <c r="ES24" s="2"/>
      <c r="ET24" s="2"/>
      <c r="EU24" s="10">
        <v>296</v>
      </c>
      <c r="EV24" s="11">
        <v>1</v>
      </c>
      <c r="EW24" s="2"/>
      <c r="EX24" s="2"/>
      <c r="EY24" s="2"/>
      <c r="EZ24" s="2"/>
      <c r="FB24" s="2" t="s">
        <v>23</v>
      </c>
      <c r="FC24" s="2"/>
      <c r="FD24" s="2"/>
      <c r="FE24" s="2"/>
      <c r="FF24" s="2"/>
      <c r="FG24" s="2"/>
      <c r="FH24" s="10">
        <f>SUM(FH20:FH23)</f>
        <v>7669</v>
      </c>
      <c r="FI24" s="11">
        <f>SUM(FI20:FI23)</f>
        <v>1</v>
      </c>
      <c r="FJ24" s="2"/>
      <c r="FK24" s="2"/>
      <c r="FL24" s="2"/>
      <c r="FM24" s="2"/>
    </row>
    <row r="25" spans="2:188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</row>
    <row r="26" spans="2:188" x14ac:dyDescent="0.25">
      <c r="B26" s="2" t="s">
        <v>24</v>
      </c>
      <c r="C26" s="2"/>
      <c r="D26" s="2"/>
      <c r="E26" s="2"/>
      <c r="F26" s="2"/>
      <c r="G26" s="2"/>
      <c r="H26" s="5">
        <v>1221</v>
      </c>
      <c r="I26" s="6">
        <v>0.99836467702371223</v>
      </c>
      <c r="J26" s="2"/>
      <c r="K26" s="7">
        <v>0.99836467702371223</v>
      </c>
      <c r="L26" s="7">
        <v>0.8</v>
      </c>
      <c r="M26" s="8" t="s">
        <v>9</v>
      </c>
      <c r="O26" s="2" t="s">
        <v>24</v>
      </c>
      <c r="P26" s="2"/>
      <c r="Q26" s="2"/>
      <c r="R26" s="2"/>
      <c r="S26" s="2"/>
      <c r="T26" s="2"/>
      <c r="U26" s="5">
        <v>1014</v>
      </c>
      <c r="V26" s="6">
        <v>0.99705014749262533</v>
      </c>
      <c r="W26" s="2"/>
      <c r="X26" s="7">
        <v>0.99705014749262533</v>
      </c>
      <c r="Y26" s="7">
        <v>0.8</v>
      </c>
      <c r="Z26" s="8" t="s">
        <v>9</v>
      </c>
      <c r="AB26" s="2" t="s">
        <v>24</v>
      </c>
      <c r="AC26" s="2"/>
      <c r="AD26" s="2"/>
      <c r="AE26" s="2"/>
      <c r="AF26" s="2"/>
      <c r="AG26" s="2"/>
      <c r="AH26" s="5">
        <v>669</v>
      </c>
      <c r="AI26" s="6">
        <v>0.99405646359583955</v>
      </c>
      <c r="AJ26" s="2"/>
      <c r="AK26" s="7">
        <v>0.99405646359583955</v>
      </c>
      <c r="AL26" s="7">
        <v>0.8</v>
      </c>
      <c r="AM26" s="8" t="s">
        <v>9</v>
      </c>
      <c r="AO26" s="2" t="s">
        <v>24</v>
      </c>
      <c r="AP26" s="2"/>
      <c r="AQ26" s="2"/>
      <c r="AR26" s="2"/>
      <c r="AS26" s="2"/>
      <c r="AT26" s="2"/>
      <c r="AU26" s="5">
        <v>12</v>
      </c>
      <c r="AV26" s="6">
        <v>1</v>
      </c>
      <c r="AW26" s="2"/>
      <c r="AX26" s="7">
        <v>1</v>
      </c>
      <c r="AY26" s="7">
        <v>0.8</v>
      </c>
      <c r="AZ26" s="8" t="s">
        <v>9</v>
      </c>
      <c r="BB26" s="2" t="s">
        <v>24</v>
      </c>
      <c r="BC26" s="2"/>
      <c r="BD26" s="2"/>
      <c r="BE26" s="2"/>
      <c r="BF26" s="2"/>
      <c r="BG26" s="2"/>
      <c r="BH26" s="5">
        <v>12</v>
      </c>
      <c r="BI26" s="6">
        <v>1</v>
      </c>
      <c r="BJ26" s="2"/>
      <c r="BK26" s="7">
        <v>1</v>
      </c>
      <c r="BL26" s="7">
        <v>0.8</v>
      </c>
      <c r="BM26" s="8" t="s">
        <v>9</v>
      </c>
      <c r="BO26" s="2" t="s">
        <v>24</v>
      </c>
      <c r="BP26" s="2"/>
      <c r="BQ26" s="2"/>
      <c r="BR26" s="2"/>
      <c r="BS26" s="2"/>
      <c r="BT26" s="2"/>
      <c r="BU26" s="5">
        <v>58</v>
      </c>
      <c r="BV26" s="6">
        <v>1</v>
      </c>
      <c r="BW26" s="2"/>
      <c r="BX26" s="7">
        <v>1</v>
      </c>
      <c r="BY26" s="7">
        <v>0.8</v>
      </c>
      <c r="BZ26" s="8" t="s">
        <v>9</v>
      </c>
      <c r="CB26" s="2" t="s">
        <v>24</v>
      </c>
      <c r="CC26" s="2"/>
      <c r="CD26" s="2"/>
      <c r="CE26" s="2"/>
      <c r="CF26" s="2"/>
      <c r="CG26" s="2"/>
      <c r="CH26" s="5">
        <v>370</v>
      </c>
      <c r="CI26" s="6">
        <v>0.99730458221024254</v>
      </c>
      <c r="CJ26" s="2"/>
      <c r="CK26" s="7">
        <v>0.99730458221024254</v>
      </c>
      <c r="CL26" s="7">
        <v>0.8</v>
      </c>
      <c r="CM26" s="8" t="s">
        <v>9</v>
      </c>
      <c r="CO26" s="2" t="s">
        <v>24</v>
      </c>
      <c r="CP26" s="2"/>
      <c r="CQ26" s="2"/>
      <c r="CR26" s="2"/>
      <c r="CS26" s="2"/>
      <c r="CT26" s="2"/>
      <c r="CU26" s="5">
        <v>559</v>
      </c>
      <c r="CV26" s="6">
        <v>0.99466192170818502</v>
      </c>
      <c r="CW26" s="2"/>
      <c r="CX26" s="7">
        <v>0.99466192170818502</v>
      </c>
      <c r="CY26" s="7">
        <v>0.8</v>
      </c>
      <c r="CZ26" s="8" t="s">
        <v>9</v>
      </c>
      <c r="DB26" s="2" t="s">
        <v>24</v>
      </c>
      <c r="DC26" s="2"/>
      <c r="DD26" s="2"/>
      <c r="DE26" s="2"/>
      <c r="DF26" s="2"/>
      <c r="DG26" s="2"/>
      <c r="DH26" s="5">
        <v>553</v>
      </c>
      <c r="DI26" s="6">
        <v>0.99819494584837543</v>
      </c>
      <c r="DJ26" s="2"/>
      <c r="DK26" s="7">
        <v>0.99819494584837543</v>
      </c>
      <c r="DL26" s="7">
        <v>0.8</v>
      </c>
      <c r="DM26" s="8" t="s">
        <v>9</v>
      </c>
      <c r="DO26" s="2" t="s">
        <v>24</v>
      </c>
      <c r="DP26" s="2"/>
      <c r="DQ26" s="2"/>
      <c r="DR26" s="2"/>
      <c r="DS26" s="2"/>
      <c r="DT26" s="2"/>
      <c r="DU26" s="5">
        <v>534</v>
      </c>
      <c r="DV26" s="6">
        <v>1</v>
      </c>
      <c r="DW26" s="2"/>
      <c r="DX26" s="7">
        <v>1</v>
      </c>
      <c r="DY26" s="7">
        <v>0.8</v>
      </c>
      <c r="DZ26" s="8" t="s">
        <v>9</v>
      </c>
      <c r="EB26" s="2" t="s">
        <v>24</v>
      </c>
      <c r="EC26" s="2"/>
      <c r="ED26" s="2"/>
      <c r="EE26" s="2"/>
      <c r="EF26" s="2"/>
      <c r="EG26" s="2"/>
      <c r="EH26" s="5">
        <v>221</v>
      </c>
      <c r="EI26" s="6">
        <v>0.90573770491803274</v>
      </c>
      <c r="EJ26" s="2"/>
      <c r="EK26" s="7">
        <v>0.90573770491803274</v>
      </c>
      <c r="EL26" s="7">
        <v>0.8</v>
      </c>
      <c r="EM26" s="8" t="s">
        <v>9</v>
      </c>
      <c r="EO26" s="2" t="s">
        <v>24</v>
      </c>
      <c r="EP26" s="2"/>
      <c r="EQ26" s="2"/>
      <c r="ER26" s="2"/>
      <c r="ES26" s="2"/>
      <c r="ET26" s="2"/>
      <c r="EU26" s="5">
        <v>313</v>
      </c>
      <c r="EV26" s="6">
        <v>1</v>
      </c>
      <c r="EW26" s="2"/>
      <c r="EX26" s="7">
        <v>1</v>
      </c>
      <c r="EY26" s="7">
        <v>0.8</v>
      </c>
      <c r="EZ26" s="8" t="s">
        <v>9</v>
      </c>
      <c r="FB26" s="2" t="s">
        <v>24</v>
      </c>
      <c r="FC26" s="2"/>
      <c r="FD26" s="2"/>
      <c r="FE26" s="2"/>
      <c r="FF26" s="2"/>
      <c r="FG26" s="2"/>
      <c r="FH26" s="5">
        <f>+H26+U26+AH26+AU26+BH26+BU26+CH26+CU26+DH26+DU26+EH26+EU26</f>
        <v>5536</v>
      </c>
      <c r="FI26" s="6">
        <f>+FH26/$FH$30</f>
        <v>0.99336084694060645</v>
      </c>
      <c r="FJ26" s="2"/>
      <c r="FK26" s="7">
        <f>+FI26</f>
        <v>0.99336084694060645</v>
      </c>
      <c r="FL26" s="7">
        <v>0.8</v>
      </c>
      <c r="FM26" s="8" t="s">
        <v>9</v>
      </c>
    </row>
    <row r="27" spans="2:188" x14ac:dyDescent="0.25">
      <c r="B27" s="2" t="s">
        <v>25</v>
      </c>
      <c r="C27" s="2"/>
      <c r="D27" s="2"/>
      <c r="E27" s="2"/>
      <c r="F27" s="2"/>
      <c r="G27" s="2"/>
      <c r="H27" s="5">
        <v>2</v>
      </c>
      <c r="I27" s="6">
        <v>1.6353229762878169E-3</v>
      </c>
      <c r="J27" s="2"/>
      <c r="K27" s="7">
        <v>1</v>
      </c>
      <c r="L27" s="9">
        <v>0.9</v>
      </c>
      <c r="M27" s="8" t="s">
        <v>9</v>
      </c>
      <c r="O27" s="2" t="s">
        <v>25</v>
      </c>
      <c r="P27" s="2"/>
      <c r="Q27" s="2"/>
      <c r="R27" s="2"/>
      <c r="S27" s="2"/>
      <c r="T27" s="2"/>
      <c r="U27" s="5">
        <v>3</v>
      </c>
      <c r="V27" s="6">
        <v>2.9498525073746312E-3</v>
      </c>
      <c r="W27" s="2"/>
      <c r="X27" s="7">
        <v>1</v>
      </c>
      <c r="Y27" s="9">
        <v>0.9</v>
      </c>
      <c r="Z27" s="8" t="s">
        <v>9</v>
      </c>
      <c r="AB27" s="2" t="s">
        <v>25</v>
      </c>
      <c r="AC27" s="2"/>
      <c r="AD27" s="2"/>
      <c r="AE27" s="2"/>
      <c r="AF27" s="2"/>
      <c r="AG27" s="2"/>
      <c r="AH27" s="5">
        <v>4</v>
      </c>
      <c r="AI27" s="6">
        <v>5.9435364041604752E-3</v>
      </c>
      <c r="AJ27" s="2"/>
      <c r="AK27" s="7">
        <v>1</v>
      </c>
      <c r="AL27" s="9">
        <v>0.9</v>
      </c>
      <c r="AM27" s="8" t="s">
        <v>9</v>
      </c>
      <c r="AO27" s="2" t="s">
        <v>25</v>
      </c>
      <c r="AP27" s="2"/>
      <c r="AQ27" s="2"/>
      <c r="AR27" s="2"/>
      <c r="AS27" s="2"/>
      <c r="AT27" s="2"/>
      <c r="AU27" s="5">
        <v>0</v>
      </c>
      <c r="AV27" s="6">
        <v>0</v>
      </c>
      <c r="AW27" s="2"/>
      <c r="AX27" s="7">
        <v>1</v>
      </c>
      <c r="AY27" s="9">
        <v>0.9</v>
      </c>
      <c r="AZ27" s="8" t="s">
        <v>9</v>
      </c>
      <c r="BB27" s="2" t="s">
        <v>25</v>
      </c>
      <c r="BC27" s="2"/>
      <c r="BD27" s="2"/>
      <c r="BE27" s="2"/>
      <c r="BF27" s="2"/>
      <c r="BG27" s="2"/>
      <c r="BH27" s="5">
        <v>0</v>
      </c>
      <c r="BI27" s="6">
        <v>0</v>
      </c>
      <c r="BJ27" s="2"/>
      <c r="BK27" s="7">
        <v>1</v>
      </c>
      <c r="BL27" s="9">
        <v>0.9</v>
      </c>
      <c r="BM27" s="8" t="s">
        <v>9</v>
      </c>
      <c r="BO27" s="2" t="s">
        <v>25</v>
      </c>
      <c r="BP27" s="2"/>
      <c r="BQ27" s="2"/>
      <c r="BR27" s="2"/>
      <c r="BS27" s="2"/>
      <c r="BT27" s="2"/>
      <c r="BU27" s="5">
        <v>0</v>
      </c>
      <c r="BV27" s="6">
        <v>0</v>
      </c>
      <c r="BW27" s="2"/>
      <c r="BX27" s="7">
        <v>1</v>
      </c>
      <c r="BY27" s="9">
        <v>0.9</v>
      </c>
      <c r="BZ27" s="8" t="s">
        <v>9</v>
      </c>
      <c r="CB27" s="2" t="s">
        <v>25</v>
      </c>
      <c r="CC27" s="2"/>
      <c r="CD27" s="2"/>
      <c r="CE27" s="2"/>
      <c r="CF27" s="2"/>
      <c r="CG27" s="2"/>
      <c r="CH27" s="5">
        <v>1</v>
      </c>
      <c r="CI27" s="6">
        <v>2.6954177897574125E-3</v>
      </c>
      <c r="CJ27" s="2"/>
      <c r="CK27" s="7">
        <v>1</v>
      </c>
      <c r="CL27" s="9">
        <v>0.9</v>
      </c>
      <c r="CM27" s="8" t="s">
        <v>9</v>
      </c>
      <c r="CO27" s="2" t="s">
        <v>25</v>
      </c>
      <c r="CP27" s="2"/>
      <c r="CQ27" s="2"/>
      <c r="CR27" s="2"/>
      <c r="CS27" s="2"/>
      <c r="CT27" s="2"/>
      <c r="CU27" s="5">
        <v>3</v>
      </c>
      <c r="CV27" s="6">
        <v>5.3380782918149468E-3</v>
      </c>
      <c r="CW27" s="2"/>
      <c r="CX27" s="7">
        <v>1</v>
      </c>
      <c r="CY27" s="9">
        <v>0.9</v>
      </c>
      <c r="CZ27" s="8" t="s">
        <v>9</v>
      </c>
      <c r="DB27" s="2" t="s">
        <v>25</v>
      </c>
      <c r="DC27" s="2"/>
      <c r="DD27" s="2"/>
      <c r="DE27" s="2"/>
      <c r="DF27" s="2"/>
      <c r="DG27" s="2"/>
      <c r="DH27" s="5">
        <v>1</v>
      </c>
      <c r="DI27" s="6">
        <v>1.8050541516245488E-3</v>
      </c>
      <c r="DJ27" s="2"/>
      <c r="DK27" s="7">
        <v>1</v>
      </c>
      <c r="DL27" s="9">
        <v>0.9</v>
      </c>
      <c r="DM27" s="8" t="s">
        <v>9</v>
      </c>
      <c r="DO27" s="2" t="s">
        <v>25</v>
      </c>
      <c r="DP27" s="2"/>
      <c r="DQ27" s="2"/>
      <c r="DR27" s="2"/>
      <c r="DS27" s="2"/>
      <c r="DT27" s="2"/>
      <c r="DU27" s="5">
        <v>0</v>
      </c>
      <c r="DV27" s="6">
        <v>0</v>
      </c>
      <c r="DW27" s="2"/>
      <c r="DX27" s="7">
        <v>1</v>
      </c>
      <c r="DY27" s="9">
        <v>0.9</v>
      </c>
      <c r="DZ27" s="8" t="s">
        <v>9</v>
      </c>
      <c r="EB27" s="2" t="s">
        <v>25</v>
      </c>
      <c r="EC27" s="2"/>
      <c r="ED27" s="2"/>
      <c r="EE27" s="2"/>
      <c r="EF27" s="2"/>
      <c r="EG27" s="2"/>
      <c r="EH27" s="5">
        <v>23</v>
      </c>
      <c r="EI27" s="6">
        <v>9.4262295081967207E-2</v>
      </c>
      <c r="EJ27" s="2"/>
      <c r="EK27" s="7">
        <v>1</v>
      </c>
      <c r="EL27" s="9">
        <v>0.9</v>
      </c>
      <c r="EM27" s="8" t="s">
        <v>9</v>
      </c>
      <c r="EO27" s="2" t="s">
        <v>25</v>
      </c>
      <c r="EP27" s="2"/>
      <c r="EQ27" s="2"/>
      <c r="ER27" s="2"/>
      <c r="ES27" s="2"/>
      <c r="ET27" s="2"/>
      <c r="EU27" s="5">
        <v>0</v>
      </c>
      <c r="EV27" s="6">
        <v>0</v>
      </c>
      <c r="EW27" s="2"/>
      <c r="EX27" s="7">
        <v>1</v>
      </c>
      <c r="EY27" s="9">
        <v>0.9</v>
      </c>
      <c r="EZ27" s="8" t="s">
        <v>9</v>
      </c>
      <c r="FB27" s="2" t="s">
        <v>25</v>
      </c>
      <c r="FC27" s="2"/>
      <c r="FD27" s="2"/>
      <c r="FE27" s="2"/>
      <c r="FF27" s="2"/>
      <c r="FG27" s="2"/>
      <c r="FH27" s="5">
        <f t="shared" ref="FH27:FH29" si="6">+H27+U27+AH27+AU27+BH27+BU27+CH27+CU27+DH27+DU27+EH27+EU27</f>
        <v>37</v>
      </c>
      <c r="FI27" s="6">
        <f t="shared" ref="FI27:FI29" si="7">+FH27/$FH$30</f>
        <v>6.6391530593935041E-3</v>
      </c>
      <c r="FJ27" s="2"/>
      <c r="FK27" s="7">
        <f>+FI26+FI27</f>
        <v>1</v>
      </c>
      <c r="FL27" s="9">
        <v>0.9</v>
      </c>
      <c r="FM27" s="8" t="s">
        <v>9</v>
      </c>
    </row>
    <row r="28" spans="2:188" x14ac:dyDescent="0.25">
      <c r="B28" s="2" t="s">
        <v>26</v>
      </c>
      <c r="C28" s="2"/>
      <c r="D28" s="2"/>
      <c r="E28" s="2"/>
      <c r="F28" s="2"/>
      <c r="G28" s="2"/>
      <c r="H28" s="5">
        <v>0</v>
      </c>
      <c r="I28" s="6">
        <v>0</v>
      </c>
      <c r="J28" s="2"/>
      <c r="K28" s="7">
        <v>1</v>
      </c>
      <c r="L28" s="9">
        <v>1</v>
      </c>
      <c r="M28" s="8" t="s">
        <v>9</v>
      </c>
      <c r="O28" s="2" t="s">
        <v>26</v>
      </c>
      <c r="P28" s="2"/>
      <c r="Q28" s="2"/>
      <c r="R28" s="2"/>
      <c r="S28" s="2"/>
      <c r="T28" s="2"/>
      <c r="U28" s="5">
        <v>0</v>
      </c>
      <c r="V28" s="6">
        <v>0</v>
      </c>
      <c r="W28" s="2"/>
      <c r="X28" s="7">
        <v>1</v>
      </c>
      <c r="Y28" s="9">
        <v>1</v>
      </c>
      <c r="Z28" s="8" t="s">
        <v>9</v>
      </c>
      <c r="AB28" s="2" t="s">
        <v>26</v>
      </c>
      <c r="AC28" s="2"/>
      <c r="AD28" s="2"/>
      <c r="AE28" s="2"/>
      <c r="AF28" s="2"/>
      <c r="AG28" s="2"/>
      <c r="AH28" s="5">
        <v>0</v>
      </c>
      <c r="AI28" s="6">
        <v>0</v>
      </c>
      <c r="AJ28" s="2"/>
      <c r="AK28" s="7">
        <v>1</v>
      </c>
      <c r="AL28" s="9">
        <v>1</v>
      </c>
      <c r="AM28" s="8" t="s">
        <v>9</v>
      </c>
      <c r="AO28" s="2" t="s">
        <v>26</v>
      </c>
      <c r="AP28" s="2"/>
      <c r="AQ28" s="2"/>
      <c r="AR28" s="2"/>
      <c r="AS28" s="2"/>
      <c r="AT28" s="2"/>
      <c r="AU28" s="5">
        <v>0</v>
      </c>
      <c r="AV28" s="6">
        <v>0</v>
      </c>
      <c r="AW28" s="2"/>
      <c r="AX28" s="7">
        <v>1</v>
      </c>
      <c r="AY28" s="9">
        <v>1</v>
      </c>
      <c r="AZ28" s="8" t="s">
        <v>9</v>
      </c>
      <c r="BB28" s="2" t="s">
        <v>26</v>
      </c>
      <c r="BC28" s="2"/>
      <c r="BD28" s="2"/>
      <c r="BE28" s="2"/>
      <c r="BF28" s="2"/>
      <c r="BG28" s="2"/>
      <c r="BH28" s="5">
        <v>0</v>
      </c>
      <c r="BI28" s="6">
        <v>0</v>
      </c>
      <c r="BJ28" s="2"/>
      <c r="BK28" s="7">
        <v>1</v>
      </c>
      <c r="BL28" s="9">
        <v>1</v>
      </c>
      <c r="BM28" s="8" t="s">
        <v>9</v>
      </c>
      <c r="BO28" s="2" t="s">
        <v>26</v>
      </c>
      <c r="BP28" s="2"/>
      <c r="BQ28" s="2"/>
      <c r="BR28" s="2"/>
      <c r="BS28" s="2"/>
      <c r="BT28" s="2"/>
      <c r="BU28" s="5">
        <v>0</v>
      </c>
      <c r="BV28" s="6">
        <v>0</v>
      </c>
      <c r="BW28" s="2"/>
      <c r="BX28" s="7">
        <v>1</v>
      </c>
      <c r="BY28" s="9">
        <v>1</v>
      </c>
      <c r="BZ28" s="8" t="s">
        <v>9</v>
      </c>
      <c r="CB28" s="2" t="s">
        <v>26</v>
      </c>
      <c r="CC28" s="2"/>
      <c r="CD28" s="2"/>
      <c r="CE28" s="2"/>
      <c r="CF28" s="2"/>
      <c r="CG28" s="2"/>
      <c r="CH28" s="5">
        <v>0</v>
      </c>
      <c r="CI28" s="6">
        <v>0</v>
      </c>
      <c r="CJ28" s="2"/>
      <c r="CK28" s="7">
        <v>1</v>
      </c>
      <c r="CL28" s="9">
        <v>1</v>
      </c>
      <c r="CM28" s="8" t="s">
        <v>9</v>
      </c>
      <c r="CO28" s="2" t="s">
        <v>26</v>
      </c>
      <c r="CP28" s="2"/>
      <c r="CQ28" s="2"/>
      <c r="CR28" s="2"/>
      <c r="CS28" s="2"/>
      <c r="CT28" s="2"/>
      <c r="CU28" s="5">
        <v>0</v>
      </c>
      <c r="CV28" s="6">
        <v>0</v>
      </c>
      <c r="CW28" s="2"/>
      <c r="CX28" s="7">
        <v>1</v>
      </c>
      <c r="CY28" s="9">
        <v>1</v>
      </c>
      <c r="CZ28" s="8" t="s">
        <v>9</v>
      </c>
      <c r="DB28" s="2" t="s">
        <v>26</v>
      </c>
      <c r="DC28" s="2"/>
      <c r="DD28" s="2"/>
      <c r="DE28" s="2"/>
      <c r="DF28" s="2"/>
      <c r="DG28" s="2"/>
      <c r="DH28" s="5">
        <v>0</v>
      </c>
      <c r="DI28" s="6">
        <v>0</v>
      </c>
      <c r="DJ28" s="2"/>
      <c r="DK28" s="7">
        <v>1</v>
      </c>
      <c r="DL28" s="9">
        <v>1</v>
      </c>
      <c r="DM28" s="8" t="s">
        <v>9</v>
      </c>
      <c r="DO28" s="2" t="s">
        <v>26</v>
      </c>
      <c r="DP28" s="2"/>
      <c r="DQ28" s="2"/>
      <c r="DR28" s="2"/>
      <c r="DS28" s="2"/>
      <c r="DT28" s="2"/>
      <c r="DU28" s="5">
        <v>0</v>
      </c>
      <c r="DV28" s="6">
        <v>0</v>
      </c>
      <c r="DW28" s="2"/>
      <c r="DX28" s="7">
        <v>1</v>
      </c>
      <c r="DY28" s="9">
        <v>1</v>
      </c>
      <c r="DZ28" s="8" t="s">
        <v>9</v>
      </c>
      <c r="EB28" s="2" t="s">
        <v>26</v>
      </c>
      <c r="EC28" s="2"/>
      <c r="ED28" s="2"/>
      <c r="EE28" s="2"/>
      <c r="EF28" s="2"/>
      <c r="EG28" s="2"/>
      <c r="EH28" s="5">
        <v>0</v>
      </c>
      <c r="EI28" s="6">
        <v>0</v>
      </c>
      <c r="EJ28" s="2"/>
      <c r="EK28" s="7">
        <v>1</v>
      </c>
      <c r="EL28" s="9">
        <v>1</v>
      </c>
      <c r="EM28" s="8" t="s">
        <v>9</v>
      </c>
      <c r="EO28" s="2" t="s">
        <v>26</v>
      </c>
      <c r="EP28" s="2"/>
      <c r="EQ28" s="2"/>
      <c r="ER28" s="2"/>
      <c r="ES28" s="2"/>
      <c r="ET28" s="2"/>
      <c r="EU28" s="5">
        <v>0</v>
      </c>
      <c r="EV28" s="6">
        <v>0</v>
      </c>
      <c r="EW28" s="2"/>
      <c r="EX28" s="7">
        <v>1</v>
      </c>
      <c r="EY28" s="9">
        <v>1</v>
      </c>
      <c r="EZ28" s="8" t="s">
        <v>9</v>
      </c>
      <c r="FB28" s="2" t="s">
        <v>26</v>
      </c>
      <c r="FC28" s="2"/>
      <c r="FD28" s="2"/>
      <c r="FE28" s="2"/>
      <c r="FF28" s="2"/>
      <c r="FG28" s="2"/>
      <c r="FH28" s="5">
        <f t="shared" si="6"/>
        <v>0</v>
      </c>
      <c r="FI28" s="6">
        <f t="shared" si="7"/>
        <v>0</v>
      </c>
      <c r="FJ28" s="2"/>
      <c r="FK28" s="7">
        <f>+FI26+FI27+FI28</f>
        <v>1</v>
      </c>
      <c r="FL28" s="9">
        <v>1</v>
      </c>
      <c r="FM28" s="8" t="s">
        <v>9</v>
      </c>
    </row>
    <row r="29" spans="2:188" x14ac:dyDescent="0.25">
      <c r="B29" s="2" t="s">
        <v>27</v>
      </c>
      <c r="C29" s="2"/>
      <c r="D29" s="2"/>
      <c r="E29" s="2"/>
      <c r="F29" s="2"/>
      <c r="G29" s="2"/>
      <c r="H29" s="5">
        <v>0</v>
      </c>
      <c r="I29" s="6">
        <v>0</v>
      </c>
      <c r="J29" s="2"/>
      <c r="K29" s="2"/>
      <c r="L29" s="2"/>
      <c r="M29" s="2"/>
      <c r="O29" s="2" t="s">
        <v>27</v>
      </c>
      <c r="P29" s="2"/>
      <c r="Q29" s="2"/>
      <c r="R29" s="2"/>
      <c r="S29" s="2"/>
      <c r="T29" s="2"/>
      <c r="U29" s="5">
        <v>0</v>
      </c>
      <c r="V29" s="6">
        <v>0</v>
      </c>
      <c r="W29" s="2"/>
      <c r="X29" s="2"/>
      <c r="Y29" s="2"/>
      <c r="Z29" s="2"/>
      <c r="AB29" s="2" t="s">
        <v>27</v>
      </c>
      <c r="AC29" s="2"/>
      <c r="AD29" s="2"/>
      <c r="AE29" s="2"/>
      <c r="AF29" s="2"/>
      <c r="AG29" s="2"/>
      <c r="AH29" s="5">
        <v>0</v>
      </c>
      <c r="AI29" s="6">
        <v>0</v>
      </c>
      <c r="AJ29" s="2"/>
      <c r="AK29" s="2"/>
      <c r="AL29" s="2"/>
      <c r="AM29" s="2"/>
      <c r="AO29" s="2" t="s">
        <v>27</v>
      </c>
      <c r="AP29" s="2"/>
      <c r="AQ29" s="2"/>
      <c r="AR29" s="2"/>
      <c r="AS29" s="2"/>
      <c r="AT29" s="2"/>
      <c r="AU29" s="5">
        <v>0</v>
      </c>
      <c r="AV29" s="6">
        <v>0</v>
      </c>
      <c r="AW29" s="2"/>
      <c r="AX29" s="2"/>
      <c r="AY29" s="2"/>
      <c r="AZ29" s="2"/>
      <c r="BB29" s="2" t="s">
        <v>27</v>
      </c>
      <c r="BC29" s="2"/>
      <c r="BD29" s="2"/>
      <c r="BE29" s="2"/>
      <c r="BF29" s="2"/>
      <c r="BG29" s="2"/>
      <c r="BH29" s="5">
        <v>0</v>
      </c>
      <c r="BI29" s="6">
        <v>0</v>
      </c>
      <c r="BJ29" s="2"/>
      <c r="BK29" s="2"/>
      <c r="BL29" s="2"/>
      <c r="BM29" s="2"/>
      <c r="BO29" s="2" t="s">
        <v>27</v>
      </c>
      <c r="BP29" s="2"/>
      <c r="BQ29" s="2"/>
      <c r="BR29" s="2"/>
      <c r="BS29" s="2"/>
      <c r="BT29" s="2"/>
      <c r="BU29" s="5">
        <v>0</v>
      </c>
      <c r="BV29" s="6">
        <v>0</v>
      </c>
      <c r="BW29" s="2"/>
      <c r="BX29" s="2"/>
      <c r="BY29" s="2"/>
      <c r="BZ29" s="2"/>
      <c r="CB29" s="2" t="s">
        <v>27</v>
      </c>
      <c r="CC29" s="2"/>
      <c r="CD29" s="2"/>
      <c r="CE29" s="2"/>
      <c r="CF29" s="2"/>
      <c r="CG29" s="2"/>
      <c r="CH29" s="5">
        <v>0</v>
      </c>
      <c r="CI29" s="6">
        <v>0</v>
      </c>
      <c r="CJ29" s="2"/>
      <c r="CK29" s="2"/>
      <c r="CL29" s="2"/>
      <c r="CM29" s="2"/>
      <c r="CO29" s="2" t="s">
        <v>27</v>
      </c>
      <c r="CP29" s="2"/>
      <c r="CQ29" s="2"/>
      <c r="CR29" s="2"/>
      <c r="CS29" s="2"/>
      <c r="CT29" s="2"/>
      <c r="CU29" s="5">
        <v>0</v>
      </c>
      <c r="CV29" s="6">
        <v>0</v>
      </c>
      <c r="CW29" s="2"/>
      <c r="CX29" s="2"/>
      <c r="CY29" s="2"/>
      <c r="CZ29" s="2"/>
      <c r="DB29" s="2" t="s">
        <v>27</v>
      </c>
      <c r="DC29" s="2"/>
      <c r="DD29" s="2"/>
      <c r="DE29" s="2"/>
      <c r="DF29" s="2"/>
      <c r="DG29" s="2"/>
      <c r="DH29" s="5">
        <v>0</v>
      </c>
      <c r="DI29" s="6">
        <v>0</v>
      </c>
      <c r="DJ29" s="2"/>
      <c r="DK29" s="2"/>
      <c r="DL29" s="2"/>
      <c r="DM29" s="2"/>
      <c r="DO29" s="2" t="s">
        <v>27</v>
      </c>
      <c r="DP29" s="2"/>
      <c r="DQ29" s="2"/>
      <c r="DR29" s="2"/>
      <c r="DS29" s="2"/>
      <c r="DT29" s="2"/>
      <c r="DU29" s="5">
        <v>0</v>
      </c>
      <c r="DV29" s="6">
        <v>0</v>
      </c>
      <c r="DW29" s="2"/>
      <c r="DX29" s="2"/>
      <c r="DY29" s="2"/>
      <c r="DZ29" s="2"/>
      <c r="EB29" s="2" t="s">
        <v>27</v>
      </c>
      <c r="EC29" s="2"/>
      <c r="ED29" s="2"/>
      <c r="EE29" s="2"/>
      <c r="EF29" s="2"/>
      <c r="EG29" s="2"/>
      <c r="EH29" s="5">
        <v>0</v>
      </c>
      <c r="EI29" s="6">
        <v>0</v>
      </c>
      <c r="EJ29" s="2"/>
      <c r="EK29" s="2"/>
      <c r="EL29" s="2"/>
      <c r="EM29" s="2"/>
      <c r="EO29" s="2" t="s">
        <v>27</v>
      </c>
      <c r="EP29" s="2"/>
      <c r="EQ29" s="2"/>
      <c r="ER29" s="2"/>
      <c r="ES29" s="2"/>
      <c r="ET29" s="2"/>
      <c r="EU29" s="5">
        <v>0</v>
      </c>
      <c r="EV29" s="6">
        <v>0</v>
      </c>
      <c r="EW29" s="2"/>
      <c r="EX29" s="2"/>
      <c r="EY29" s="2"/>
      <c r="EZ29" s="2"/>
      <c r="FB29" s="2" t="s">
        <v>27</v>
      </c>
      <c r="FC29" s="2"/>
      <c r="FD29" s="2"/>
      <c r="FE29" s="2"/>
      <c r="FF29" s="2"/>
      <c r="FG29" s="2"/>
      <c r="FH29" s="5">
        <f t="shared" si="6"/>
        <v>0</v>
      </c>
      <c r="FI29" s="6">
        <f t="shared" si="7"/>
        <v>0</v>
      </c>
      <c r="FJ29" s="2"/>
      <c r="FK29" s="2"/>
      <c r="FL29" s="2"/>
      <c r="FM29" s="2"/>
    </row>
    <row r="30" spans="2:188" x14ac:dyDescent="0.25">
      <c r="B30" s="2" t="s">
        <v>28</v>
      </c>
      <c r="C30" s="2"/>
      <c r="D30" s="2"/>
      <c r="E30" s="2"/>
      <c r="F30" s="2"/>
      <c r="G30" s="2"/>
      <c r="H30" s="10">
        <v>1223</v>
      </c>
      <c r="I30" s="11">
        <v>1</v>
      </c>
      <c r="J30" s="2"/>
      <c r="K30" s="2"/>
      <c r="L30" s="2"/>
      <c r="M30" s="2"/>
      <c r="O30" s="2" t="s">
        <v>28</v>
      </c>
      <c r="P30" s="2"/>
      <c r="Q30" s="2"/>
      <c r="R30" s="2"/>
      <c r="S30" s="2"/>
      <c r="T30" s="2"/>
      <c r="U30" s="10">
        <v>1017</v>
      </c>
      <c r="V30" s="11">
        <v>1</v>
      </c>
      <c r="W30" s="2"/>
      <c r="X30" s="2"/>
      <c r="Y30" s="2"/>
      <c r="Z30" s="2"/>
      <c r="AB30" s="2" t="s">
        <v>28</v>
      </c>
      <c r="AC30" s="2"/>
      <c r="AD30" s="2"/>
      <c r="AE30" s="2"/>
      <c r="AF30" s="2"/>
      <c r="AG30" s="2"/>
      <c r="AH30" s="10">
        <v>673</v>
      </c>
      <c r="AI30" s="11">
        <v>1</v>
      </c>
      <c r="AJ30" s="2"/>
      <c r="AK30" s="2"/>
      <c r="AL30" s="2"/>
      <c r="AM30" s="2"/>
      <c r="AO30" s="2" t="s">
        <v>28</v>
      </c>
      <c r="AP30" s="2"/>
      <c r="AQ30" s="2"/>
      <c r="AR30" s="2"/>
      <c r="AS30" s="2"/>
      <c r="AT30" s="2"/>
      <c r="AU30" s="10">
        <v>12</v>
      </c>
      <c r="AV30" s="11">
        <v>1</v>
      </c>
      <c r="AW30" s="2"/>
      <c r="AX30" s="2"/>
      <c r="AY30" s="2"/>
      <c r="AZ30" s="2"/>
      <c r="BB30" s="2" t="s">
        <v>28</v>
      </c>
      <c r="BC30" s="2"/>
      <c r="BD30" s="2"/>
      <c r="BE30" s="2"/>
      <c r="BF30" s="2"/>
      <c r="BG30" s="2"/>
      <c r="BH30" s="10">
        <v>12</v>
      </c>
      <c r="BI30" s="11">
        <v>1</v>
      </c>
      <c r="BJ30" s="2"/>
      <c r="BK30" s="2"/>
      <c r="BL30" s="2"/>
      <c r="BM30" s="2"/>
      <c r="BO30" s="2" t="s">
        <v>28</v>
      </c>
      <c r="BP30" s="2"/>
      <c r="BQ30" s="2"/>
      <c r="BR30" s="2"/>
      <c r="BS30" s="2"/>
      <c r="BT30" s="2"/>
      <c r="BU30" s="10">
        <v>58</v>
      </c>
      <c r="BV30" s="11">
        <v>1</v>
      </c>
      <c r="BW30" s="2"/>
      <c r="BX30" s="2"/>
      <c r="BY30" s="2"/>
      <c r="BZ30" s="2"/>
      <c r="CB30" s="2" t="s">
        <v>28</v>
      </c>
      <c r="CC30" s="2"/>
      <c r="CD30" s="2"/>
      <c r="CE30" s="2"/>
      <c r="CF30" s="2"/>
      <c r="CG30" s="2"/>
      <c r="CH30" s="10">
        <v>371</v>
      </c>
      <c r="CI30" s="11">
        <v>1</v>
      </c>
      <c r="CJ30" s="2"/>
      <c r="CK30" s="2"/>
      <c r="CL30" s="2"/>
      <c r="CM30" s="2"/>
      <c r="CO30" s="2" t="s">
        <v>28</v>
      </c>
      <c r="CP30" s="2"/>
      <c r="CQ30" s="2"/>
      <c r="CR30" s="2"/>
      <c r="CS30" s="2"/>
      <c r="CT30" s="2"/>
      <c r="CU30" s="10">
        <v>562</v>
      </c>
      <c r="CV30" s="11">
        <v>1</v>
      </c>
      <c r="CW30" s="2"/>
      <c r="CX30" s="2"/>
      <c r="CY30" s="2"/>
      <c r="CZ30" s="2"/>
      <c r="DB30" s="2" t="s">
        <v>28</v>
      </c>
      <c r="DC30" s="2"/>
      <c r="DD30" s="2"/>
      <c r="DE30" s="2"/>
      <c r="DF30" s="2"/>
      <c r="DG30" s="2"/>
      <c r="DH30" s="10">
        <v>554</v>
      </c>
      <c r="DI30" s="11">
        <v>1</v>
      </c>
      <c r="DJ30" s="2"/>
      <c r="DK30" s="2"/>
      <c r="DL30" s="2"/>
      <c r="DM30" s="2"/>
      <c r="DO30" s="2" t="s">
        <v>28</v>
      </c>
      <c r="DP30" s="2"/>
      <c r="DQ30" s="2"/>
      <c r="DR30" s="2"/>
      <c r="DS30" s="2"/>
      <c r="DT30" s="2"/>
      <c r="DU30" s="10">
        <v>534</v>
      </c>
      <c r="DV30" s="11">
        <v>1</v>
      </c>
      <c r="DW30" s="2"/>
      <c r="DX30" s="2"/>
      <c r="DY30" s="2"/>
      <c r="DZ30" s="2"/>
      <c r="EB30" s="2" t="s">
        <v>28</v>
      </c>
      <c r="EC30" s="2"/>
      <c r="ED30" s="2"/>
      <c r="EE30" s="2"/>
      <c r="EF30" s="2"/>
      <c r="EG30" s="2"/>
      <c r="EH30" s="10">
        <v>244</v>
      </c>
      <c r="EI30" s="11">
        <v>1</v>
      </c>
      <c r="EJ30" s="2"/>
      <c r="EK30" s="2"/>
      <c r="EL30" s="2"/>
      <c r="EM30" s="2"/>
      <c r="EO30" s="2" t="s">
        <v>28</v>
      </c>
      <c r="EP30" s="2"/>
      <c r="EQ30" s="2"/>
      <c r="ER30" s="2"/>
      <c r="ES30" s="2"/>
      <c r="ET30" s="2"/>
      <c r="EU30" s="10">
        <v>312</v>
      </c>
      <c r="EV30" s="11">
        <v>1</v>
      </c>
      <c r="EW30" s="2"/>
      <c r="EX30" s="2"/>
      <c r="EY30" s="2"/>
      <c r="EZ30" s="2"/>
      <c r="FB30" s="2" t="s">
        <v>28</v>
      </c>
      <c r="FC30" s="2"/>
      <c r="FD30" s="2"/>
      <c r="FE30" s="2"/>
      <c r="FF30" s="2"/>
      <c r="FG30" s="2"/>
      <c r="FH30" s="10">
        <f>SUM(FH26:FH29)</f>
        <v>5573</v>
      </c>
      <c r="FI30" s="11">
        <v>1</v>
      </c>
      <c r="FJ30" s="2"/>
      <c r="FK30" s="2"/>
      <c r="FL30" s="2"/>
      <c r="FM30" s="2"/>
    </row>
    <row r="31" spans="2:188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</row>
    <row r="32" spans="2:188" x14ac:dyDescent="0.25">
      <c r="B32" s="2" t="s">
        <v>29</v>
      </c>
      <c r="C32" s="2"/>
      <c r="D32" s="2"/>
      <c r="E32" s="2"/>
      <c r="F32" s="2"/>
      <c r="G32" s="2"/>
      <c r="H32" s="10">
        <v>9597</v>
      </c>
      <c r="I32" s="12">
        <v>1</v>
      </c>
      <c r="J32" s="2"/>
      <c r="K32" s="2"/>
      <c r="L32" s="2"/>
      <c r="M32" s="2"/>
      <c r="O32" s="2" t="s">
        <v>29</v>
      </c>
      <c r="P32" s="2"/>
      <c r="Q32" s="2"/>
      <c r="R32" s="2"/>
      <c r="S32" s="2"/>
      <c r="T32" s="2"/>
      <c r="U32" s="10">
        <v>7845</v>
      </c>
      <c r="V32" s="12">
        <v>1</v>
      </c>
      <c r="W32" s="2"/>
      <c r="X32" s="2"/>
      <c r="Y32" s="2"/>
      <c r="Z32" s="2"/>
      <c r="AB32" s="2" t="s">
        <v>29</v>
      </c>
      <c r="AC32" s="2"/>
      <c r="AD32" s="2"/>
      <c r="AE32" s="2"/>
      <c r="AF32" s="2"/>
      <c r="AG32" s="2"/>
      <c r="AH32" s="10">
        <v>4335</v>
      </c>
      <c r="AI32" s="12">
        <v>1</v>
      </c>
      <c r="AJ32" s="2"/>
      <c r="AK32" s="2"/>
      <c r="AL32" s="2"/>
      <c r="AM32" s="2"/>
      <c r="AO32" s="2" t="s">
        <v>29</v>
      </c>
      <c r="AP32" s="2"/>
      <c r="AQ32" s="2"/>
      <c r="AR32" s="2"/>
      <c r="AS32" s="2"/>
      <c r="AT32" s="2"/>
      <c r="AU32" s="10">
        <v>67</v>
      </c>
      <c r="AV32" s="12">
        <v>1</v>
      </c>
      <c r="AW32" s="2"/>
      <c r="AX32" s="2"/>
      <c r="AY32" s="2"/>
      <c r="AZ32" s="2"/>
      <c r="BB32" s="2" t="s">
        <v>29</v>
      </c>
      <c r="BC32" s="2"/>
      <c r="BD32" s="2"/>
      <c r="BE32" s="2"/>
      <c r="BF32" s="2"/>
      <c r="BG32" s="2"/>
      <c r="BH32" s="10">
        <v>117</v>
      </c>
      <c r="BI32" s="12">
        <v>1</v>
      </c>
      <c r="BJ32" s="2"/>
      <c r="BK32" s="2"/>
      <c r="BL32" s="2"/>
      <c r="BM32" s="2"/>
      <c r="BO32" s="2" t="s">
        <v>29</v>
      </c>
      <c r="BP32" s="2"/>
      <c r="BQ32" s="2"/>
      <c r="BR32" s="2"/>
      <c r="BS32" s="2"/>
      <c r="BT32" s="2"/>
      <c r="BU32" s="10">
        <v>692</v>
      </c>
      <c r="BV32" s="12">
        <v>0.99999999999999989</v>
      </c>
      <c r="BW32" s="2"/>
      <c r="BX32" s="2"/>
      <c r="BY32" s="2"/>
      <c r="BZ32" s="2"/>
      <c r="CB32" s="2" t="s">
        <v>29</v>
      </c>
      <c r="CC32" s="2"/>
      <c r="CD32" s="2"/>
      <c r="CE32" s="2"/>
      <c r="CF32" s="2"/>
      <c r="CG32" s="2"/>
      <c r="CH32" s="10">
        <v>3237</v>
      </c>
      <c r="CI32" s="12">
        <v>1</v>
      </c>
      <c r="CJ32" s="2"/>
      <c r="CK32" s="2"/>
      <c r="CL32" s="2"/>
      <c r="CM32" s="2"/>
      <c r="CO32" s="2" t="s">
        <v>29</v>
      </c>
      <c r="CP32" s="2"/>
      <c r="CQ32" s="2"/>
      <c r="CR32" s="2"/>
      <c r="CS32" s="2"/>
      <c r="CT32" s="2"/>
      <c r="CU32" s="10">
        <v>3355</v>
      </c>
      <c r="CV32" s="12">
        <v>1</v>
      </c>
      <c r="CW32" s="2"/>
      <c r="CX32" s="2"/>
      <c r="CY32" s="2"/>
      <c r="CZ32" s="2"/>
      <c r="DB32" s="2" t="s">
        <v>29</v>
      </c>
      <c r="DC32" s="2"/>
      <c r="DD32" s="2"/>
      <c r="DE32" s="2"/>
      <c r="DF32" s="2"/>
      <c r="DG32" s="2"/>
      <c r="DH32" s="10">
        <v>2767</v>
      </c>
      <c r="DI32" s="12">
        <v>1</v>
      </c>
      <c r="DJ32" s="2"/>
      <c r="DK32" s="2"/>
      <c r="DL32" s="2"/>
      <c r="DM32" s="2"/>
      <c r="DO32" s="2" t="s">
        <v>29</v>
      </c>
      <c r="DP32" s="2"/>
      <c r="DQ32" s="2"/>
      <c r="DR32" s="2"/>
      <c r="DS32" s="2"/>
      <c r="DT32" s="2"/>
      <c r="DU32" s="10">
        <v>2116</v>
      </c>
      <c r="DV32" s="12">
        <v>1</v>
      </c>
      <c r="DW32" s="2"/>
      <c r="DX32" s="2"/>
      <c r="DY32" s="2"/>
      <c r="DZ32" s="2"/>
      <c r="EB32" s="2" t="s">
        <v>29</v>
      </c>
      <c r="EC32" s="2"/>
      <c r="ED32" s="2"/>
      <c r="EE32" s="2"/>
      <c r="EF32" s="2"/>
      <c r="EG32" s="2"/>
      <c r="EH32" s="10">
        <v>1064</v>
      </c>
      <c r="EI32" s="12">
        <v>1</v>
      </c>
      <c r="EJ32" s="2"/>
      <c r="EK32" s="2"/>
      <c r="EL32" s="2"/>
      <c r="EM32" s="2"/>
      <c r="EO32" s="2" t="s">
        <v>29</v>
      </c>
      <c r="EP32" s="2"/>
      <c r="EQ32" s="2"/>
      <c r="ER32" s="2"/>
      <c r="ES32" s="2"/>
      <c r="ET32" s="2"/>
      <c r="EU32" s="10">
        <v>1835</v>
      </c>
      <c r="EV32" s="12">
        <v>0.99999999999999989</v>
      </c>
      <c r="EW32" s="2"/>
      <c r="EX32" s="2"/>
      <c r="EY32" s="2"/>
      <c r="EZ32" s="2"/>
      <c r="FB32" s="2" t="s">
        <v>29</v>
      </c>
      <c r="FC32" s="2"/>
      <c r="FD32" s="2"/>
      <c r="FE32" s="2"/>
      <c r="FF32" s="2"/>
      <c r="FG32" s="2"/>
      <c r="FH32" s="10">
        <f>+FH12+FH18+FH24+FH30</f>
        <v>37028</v>
      </c>
      <c r="FI32" s="12">
        <v>0.99999999999999989</v>
      </c>
      <c r="FJ32" s="2"/>
      <c r="FK32" s="2"/>
      <c r="FL32" s="2"/>
      <c r="FM32" s="2"/>
    </row>
  </sheetData>
  <mergeCells count="61">
    <mergeCell ref="FP21:FR21"/>
    <mergeCell ref="FQ8:FR8"/>
    <mergeCell ref="FQ9:FR9"/>
    <mergeCell ref="FQ10:FR10"/>
    <mergeCell ref="FP11:FP15"/>
    <mergeCell ref="FQ11:FR11"/>
    <mergeCell ref="FQ12:FR12"/>
    <mergeCell ref="FQ13:FR13"/>
    <mergeCell ref="FQ14:FR14"/>
    <mergeCell ref="FQ15:FR15"/>
    <mergeCell ref="FP16:FR16"/>
    <mergeCell ref="FP17:FR17"/>
    <mergeCell ref="FP18:FR18"/>
    <mergeCell ref="FP19:FR19"/>
    <mergeCell ref="FP20:FR20"/>
    <mergeCell ref="FB2:FM2"/>
    <mergeCell ref="FB4:FM4"/>
    <mergeCell ref="FB6:FG6"/>
    <mergeCell ref="FO3:FO15"/>
    <mergeCell ref="FP3:FP10"/>
    <mergeCell ref="FQ3:FR3"/>
    <mergeCell ref="FQ4:FR4"/>
    <mergeCell ref="FQ5:FR5"/>
    <mergeCell ref="FQ6:FR6"/>
    <mergeCell ref="FQ7:FR7"/>
    <mergeCell ref="EB2:EM2"/>
    <mergeCell ref="EB4:EM4"/>
    <mergeCell ref="EB6:EG6"/>
    <mergeCell ref="EO2:EZ2"/>
    <mergeCell ref="EO4:EZ4"/>
    <mergeCell ref="EO6:ET6"/>
    <mergeCell ref="DB2:DM2"/>
    <mergeCell ref="DB4:DM4"/>
    <mergeCell ref="DB6:DG6"/>
    <mergeCell ref="DO2:DZ2"/>
    <mergeCell ref="DO4:DZ4"/>
    <mergeCell ref="DO6:DT6"/>
    <mergeCell ref="CB2:CM2"/>
    <mergeCell ref="CB4:CM4"/>
    <mergeCell ref="CB6:CG6"/>
    <mergeCell ref="CO2:CZ2"/>
    <mergeCell ref="CO4:CZ4"/>
    <mergeCell ref="CO6:CT6"/>
    <mergeCell ref="BB2:BM2"/>
    <mergeCell ref="BB4:BM4"/>
    <mergeCell ref="BB6:BG6"/>
    <mergeCell ref="BO2:BZ2"/>
    <mergeCell ref="BO4:BZ4"/>
    <mergeCell ref="BO6:BT6"/>
    <mergeCell ref="AB2:AM2"/>
    <mergeCell ref="AB4:AM4"/>
    <mergeCell ref="AB6:AG6"/>
    <mergeCell ref="AO2:AZ2"/>
    <mergeCell ref="AO4:AZ4"/>
    <mergeCell ref="AO6:AT6"/>
    <mergeCell ref="B2:M2"/>
    <mergeCell ref="B4:M4"/>
    <mergeCell ref="B6:G6"/>
    <mergeCell ref="O2:Z2"/>
    <mergeCell ref="O4:Z4"/>
    <mergeCell ref="O6:T6"/>
  </mergeCells>
  <conditionalFormatting sqref="FS17:GE17">
    <cfRule type="cellIs" dxfId="15" priority="3" stopIfTrue="1" operator="lessThan">
      <formula>1</formula>
    </cfRule>
  </conditionalFormatting>
  <conditionalFormatting sqref="FS19:GE19">
    <cfRule type="cellIs" dxfId="14" priority="2" stopIfTrue="1" operator="lessThan">
      <formula>1</formula>
    </cfRule>
  </conditionalFormatting>
  <conditionalFormatting sqref="FS21:GE21">
    <cfRule type="cellIs" dxfId="13" priority="1" stopIfTrue="1" operator="less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8BA6-F9F6-4AA5-883C-3C4CF3EF46FC}">
  <dimension ref="B1:GF32"/>
  <sheetViews>
    <sheetView topLeftCell="FA1" workbookViewId="0">
      <selection activeCell="FB2" sqref="FB2:FM2"/>
    </sheetView>
  </sheetViews>
  <sheetFormatPr defaultRowHeight="15" x14ac:dyDescent="0.25"/>
  <cols>
    <col min="1" max="173" width="9.140625" style="1"/>
    <col min="174" max="174" width="27.28515625" style="1" customWidth="1"/>
    <col min="175" max="16384" width="9.140625" style="1"/>
  </cols>
  <sheetData>
    <row r="1" spans="2:188" ht="15.75" thickBot="1" x14ac:dyDescent="0.3"/>
    <row r="2" spans="2:188" ht="15.75" thickBot="1" x14ac:dyDescent="0.3">
      <c r="B2" s="40" t="s">
        <v>74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0" t="s">
        <v>75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B2" s="40" t="s">
        <v>76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2"/>
      <c r="AO2" s="40" t="s">
        <v>78</v>
      </c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2"/>
      <c r="BB2" s="40" t="s">
        <v>79</v>
      </c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2"/>
      <c r="BO2" s="40" t="s">
        <v>80</v>
      </c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2"/>
      <c r="CB2" s="40" t="s">
        <v>81</v>
      </c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2"/>
      <c r="CO2" s="40" t="s">
        <v>82</v>
      </c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2"/>
      <c r="DB2" s="40" t="s">
        <v>83</v>
      </c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2"/>
      <c r="DO2" s="40" t="s">
        <v>84</v>
      </c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2"/>
      <c r="EB2" s="40" t="s">
        <v>85</v>
      </c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2"/>
      <c r="EO2" s="40" t="s">
        <v>86</v>
      </c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2"/>
      <c r="FB2" s="40" t="s">
        <v>107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O2" s="13"/>
      <c r="FP2" s="13"/>
      <c r="FQ2" s="13"/>
      <c r="FR2" s="13"/>
      <c r="FS2" s="14" t="s">
        <v>41</v>
      </c>
      <c r="FT2" s="14" t="s">
        <v>42</v>
      </c>
      <c r="FU2" s="14" t="s">
        <v>43</v>
      </c>
      <c r="FV2" s="14" t="s">
        <v>44</v>
      </c>
      <c r="FW2" s="14" t="s">
        <v>45</v>
      </c>
      <c r="FX2" s="14" t="s">
        <v>46</v>
      </c>
      <c r="FY2" s="14" t="s">
        <v>47</v>
      </c>
      <c r="FZ2" s="14" t="s">
        <v>48</v>
      </c>
      <c r="GA2" s="14" t="s">
        <v>49</v>
      </c>
      <c r="GB2" s="14" t="s">
        <v>50</v>
      </c>
      <c r="GC2" s="14" t="s">
        <v>51</v>
      </c>
      <c r="GD2" s="14" t="s">
        <v>52</v>
      </c>
      <c r="GE2" s="14" t="s">
        <v>53</v>
      </c>
      <c r="GF2" s="14" t="s">
        <v>54</v>
      </c>
    </row>
    <row r="3" spans="2:188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O3" s="52">
        <v>2021</v>
      </c>
      <c r="FP3" s="65" t="s">
        <v>55</v>
      </c>
      <c r="FQ3" s="49" t="s">
        <v>56</v>
      </c>
      <c r="FR3" s="70"/>
      <c r="FS3" s="15">
        <v>0</v>
      </c>
      <c r="FT3" s="31">
        <v>1</v>
      </c>
      <c r="FU3" s="31">
        <v>0</v>
      </c>
      <c r="FV3" s="31">
        <v>0</v>
      </c>
      <c r="FW3" s="31">
        <v>1</v>
      </c>
      <c r="FX3" s="31">
        <v>0</v>
      </c>
      <c r="FY3" s="32">
        <v>1</v>
      </c>
      <c r="FZ3" s="32">
        <v>1</v>
      </c>
      <c r="GA3" s="32">
        <v>4</v>
      </c>
      <c r="GB3" s="32">
        <v>2</v>
      </c>
      <c r="GC3" s="32">
        <v>1</v>
      </c>
      <c r="GD3" s="32">
        <v>1</v>
      </c>
      <c r="GE3" s="17">
        <v>12</v>
      </c>
      <c r="GF3" s="18">
        <v>2.3232851251669861E-4</v>
      </c>
    </row>
    <row r="4" spans="2:188" x14ac:dyDescent="0.25"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O4" s="43" t="s">
        <v>1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B4" s="43" t="s">
        <v>1</v>
      </c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O4" s="43" t="s">
        <v>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5"/>
      <c r="BB4" s="43" t="s">
        <v>1</v>
      </c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5"/>
      <c r="BO4" s="43" t="s">
        <v>1</v>
      </c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5"/>
      <c r="CB4" s="43" t="s">
        <v>1</v>
      </c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5"/>
      <c r="CO4" s="43" t="s">
        <v>1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5"/>
      <c r="DB4" s="43" t="s">
        <v>1</v>
      </c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5"/>
      <c r="DO4" s="43" t="s">
        <v>1</v>
      </c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5"/>
      <c r="EB4" s="43" t="s">
        <v>1</v>
      </c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5"/>
      <c r="EO4" s="43" t="s">
        <v>1</v>
      </c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5"/>
      <c r="FB4" s="43" t="s">
        <v>1</v>
      </c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5"/>
      <c r="FO4" s="53"/>
      <c r="FP4" s="66"/>
      <c r="FQ4" s="49" t="s">
        <v>57</v>
      </c>
      <c r="FR4" s="70"/>
      <c r="FS4" s="15">
        <v>93</v>
      </c>
      <c r="FT4" s="31">
        <v>63</v>
      </c>
      <c r="FU4" s="31">
        <v>82</v>
      </c>
      <c r="FV4" s="31">
        <v>74</v>
      </c>
      <c r="FW4" s="31">
        <v>133</v>
      </c>
      <c r="FX4" s="31">
        <v>184</v>
      </c>
      <c r="FY4" s="32">
        <v>393</v>
      </c>
      <c r="FZ4" s="32">
        <v>489</v>
      </c>
      <c r="GA4" s="32">
        <v>475</v>
      </c>
      <c r="GB4" s="32">
        <v>435</v>
      </c>
      <c r="GC4" s="32">
        <v>322</v>
      </c>
      <c r="GD4" s="32">
        <v>359</v>
      </c>
      <c r="GE4" s="17">
        <v>3102</v>
      </c>
      <c r="GF4" s="18">
        <v>6.0056920485566594E-2</v>
      </c>
    </row>
    <row r="5" spans="2:188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O5" s="53"/>
      <c r="FP5" s="66"/>
      <c r="FQ5" s="49" t="s">
        <v>58</v>
      </c>
      <c r="FR5" s="70"/>
      <c r="FS5" s="15">
        <v>713</v>
      </c>
      <c r="FT5" s="31">
        <v>494</v>
      </c>
      <c r="FU5" s="31">
        <v>756</v>
      </c>
      <c r="FV5" s="31">
        <v>817</v>
      </c>
      <c r="FW5" s="31">
        <v>1079</v>
      </c>
      <c r="FX5" s="31">
        <v>2012</v>
      </c>
      <c r="FY5" s="32">
        <v>2873</v>
      </c>
      <c r="FZ5" s="32">
        <v>3345</v>
      </c>
      <c r="GA5" s="32">
        <v>3485</v>
      </c>
      <c r="GB5" s="32">
        <v>3330</v>
      </c>
      <c r="GC5" s="32">
        <v>2775</v>
      </c>
      <c r="GD5" s="32">
        <v>3069</v>
      </c>
      <c r="GE5" s="17">
        <v>24748</v>
      </c>
      <c r="GF5" s="18">
        <v>0.4791388356469381</v>
      </c>
    </row>
    <row r="6" spans="2:188" ht="26.25" x14ac:dyDescent="0.25">
      <c r="B6" s="46" t="s">
        <v>2</v>
      </c>
      <c r="C6" s="47"/>
      <c r="D6" s="47"/>
      <c r="E6" s="47"/>
      <c r="F6" s="47"/>
      <c r="G6" s="48"/>
      <c r="H6" s="3" t="s">
        <v>3</v>
      </c>
      <c r="I6" s="3" t="s">
        <v>4</v>
      </c>
      <c r="J6" s="3"/>
      <c r="K6" s="4" t="s">
        <v>5</v>
      </c>
      <c r="L6" s="4" t="s">
        <v>6</v>
      </c>
      <c r="M6" s="4" t="s">
        <v>7</v>
      </c>
      <c r="O6" s="46" t="s">
        <v>2</v>
      </c>
      <c r="P6" s="47"/>
      <c r="Q6" s="47"/>
      <c r="R6" s="47"/>
      <c r="S6" s="47"/>
      <c r="T6" s="48"/>
      <c r="U6" s="3" t="s">
        <v>3</v>
      </c>
      <c r="V6" s="3" t="s">
        <v>4</v>
      </c>
      <c r="W6" s="3"/>
      <c r="X6" s="4" t="s">
        <v>5</v>
      </c>
      <c r="Y6" s="4" t="s">
        <v>6</v>
      </c>
      <c r="Z6" s="4" t="s">
        <v>7</v>
      </c>
      <c r="AB6" s="46" t="s">
        <v>2</v>
      </c>
      <c r="AC6" s="47"/>
      <c r="AD6" s="47"/>
      <c r="AE6" s="47"/>
      <c r="AF6" s="47"/>
      <c r="AG6" s="48"/>
      <c r="AH6" s="3" t="s">
        <v>3</v>
      </c>
      <c r="AI6" s="3" t="s">
        <v>4</v>
      </c>
      <c r="AJ6" s="3"/>
      <c r="AK6" s="4" t="s">
        <v>5</v>
      </c>
      <c r="AL6" s="4" t="s">
        <v>6</v>
      </c>
      <c r="AM6" s="4" t="s">
        <v>7</v>
      </c>
      <c r="AO6" s="46" t="s">
        <v>2</v>
      </c>
      <c r="AP6" s="47"/>
      <c r="AQ6" s="47"/>
      <c r="AR6" s="47"/>
      <c r="AS6" s="47"/>
      <c r="AT6" s="48"/>
      <c r="AU6" s="3" t="s">
        <v>3</v>
      </c>
      <c r="AV6" s="3" t="s">
        <v>4</v>
      </c>
      <c r="AW6" s="3"/>
      <c r="AX6" s="4" t="s">
        <v>5</v>
      </c>
      <c r="AY6" s="4" t="s">
        <v>6</v>
      </c>
      <c r="AZ6" s="4" t="s">
        <v>7</v>
      </c>
      <c r="BB6" s="46" t="s">
        <v>2</v>
      </c>
      <c r="BC6" s="47"/>
      <c r="BD6" s="47"/>
      <c r="BE6" s="47"/>
      <c r="BF6" s="47"/>
      <c r="BG6" s="48"/>
      <c r="BH6" s="3" t="s">
        <v>3</v>
      </c>
      <c r="BI6" s="3" t="s">
        <v>4</v>
      </c>
      <c r="BJ6" s="3"/>
      <c r="BK6" s="4" t="s">
        <v>5</v>
      </c>
      <c r="BL6" s="4" t="s">
        <v>6</v>
      </c>
      <c r="BM6" s="4" t="s">
        <v>7</v>
      </c>
      <c r="BO6" s="46" t="s">
        <v>2</v>
      </c>
      <c r="BP6" s="47"/>
      <c r="BQ6" s="47"/>
      <c r="BR6" s="47"/>
      <c r="BS6" s="47"/>
      <c r="BT6" s="48"/>
      <c r="BU6" s="3" t="s">
        <v>3</v>
      </c>
      <c r="BV6" s="3" t="s">
        <v>4</v>
      </c>
      <c r="BW6" s="3"/>
      <c r="BX6" s="4" t="s">
        <v>5</v>
      </c>
      <c r="BY6" s="4" t="s">
        <v>6</v>
      </c>
      <c r="BZ6" s="4" t="s">
        <v>7</v>
      </c>
      <c r="CB6" s="46" t="s">
        <v>2</v>
      </c>
      <c r="CC6" s="47"/>
      <c r="CD6" s="47"/>
      <c r="CE6" s="47"/>
      <c r="CF6" s="47"/>
      <c r="CG6" s="48"/>
      <c r="CH6" s="3" t="s">
        <v>3</v>
      </c>
      <c r="CI6" s="3" t="s">
        <v>4</v>
      </c>
      <c r="CJ6" s="3"/>
      <c r="CK6" s="4" t="s">
        <v>5</v>
      </c>
      <c r="CL6" s="4" t="s">
        <v>6</v>
      </c>
      <c r="CM6" s="4" t="s">
        <v>7</v>
      </c>
      <c r="CO6" s="46" t="s">
        <v>2</v>
      </c>
      <c r="CP6" s="47"/>
      <c r="CQ6" s="47"/>
      <c r="CR6" s="47"/>
      <c r="CS6" s="47"/>
      <c r="CT6" s="48"/>
      <c r="CU6" s="3" t="s">
        <v>3</v>
      </c>
      <c r="CV6" s="3" t="s">
        <v>4</v>
      </c>
      <c r="CW6" s="3"/>
      <c r="CX6" s="4" t="s">
        <v>5</v>
      </c>
      <c r="CY6" s="4" t="s">
        <v>6</v>
      </c>
      <c r="CZ6" s="4" t="s">
        <v>7</v>
      </c>
      <c r="DB6" s="46" t="s">
        <v>2</v>
      </c>
      <c r="DC6" s="47"/>
      <c r="DD6" s="47"/>
      <c r="DE6" s="47"/>
      <c r="DF6" s="47"/>
      <c r="DG6" s="48"/>
      <c r="DH6" s="3" t="s">
        <v>3</v>
      </c>
      <c r="DI6" s="3" t="s">
        <v>4</v>
      </c>
      <c r="DJ6" s="3"/>
      <c r="DK6" s="4" t="s">
        <v>5</v>
      </c>
      <c r="DL6" s="4" t="s">
        <v>6</v>
      </c>
      <c r="DM6" s="4" t="s">
        <v>7</v>
      </c>
      <c r="DO6" s="46" t="s">
        <v>2</v>
      </c>
      <c r="DP6" s="47"/>
      <c r="DQ6" s="47"/>
      <c r="DR6" s="47"/>
      <c r="DS6" s="47"/>
      <c r="DT6" s="48"/>
      <c r="DU6" s="3" t="s">
        <v>3</v>
      </c>
      <c r="DV6" s="3" t="s">
        <v>4</v>
      </c>
      <c r="DW6" s="3"/>
      <c r="DX6" s="4" t="s">
        <v>5</v>
      </c>
      <c r="DY6" s="4" t="s">
        <v>6</v>
      </c>
      <c r="DZ6" s="4" t="s">
        <v>7</v>
      </c>
      <c r="EB6" s="46" t="s">
        <v>2</v>
      </c>
      <c r="EC6" s="47"/>
      <c r="ED6" s="47"/>
      <c r="EE6" s="47"/>
      <c r="EF6" s="47"/>
      <c r="EG6" s="48"/>
      <c r="EH6" s="3" t="s">
        <v>3</v>
      </c>
      <c r="EI6" s="3" t="s">
        <v>4</v>
      </c>
      <c r="EJ6" s="3"/>
      <c r="EK6" s="4" t="s">
        <v>5</v>
      </c>
      <c r="EL6" s="4" t="s">
        <v>6</v>
      </c>
      <c r="EM6" s="4" t="s">
        <v>7</v>
      </c>
      <c r="EO6" s="46" t="s">
        <v>2</v>
      </c>
      <c r="EP6" s="47"/>
      <c r="EQ6" s="47"/>
      <c r="ER6" s="47"/>
      <c r="ES6" s="47"/>
      <c r="ET6" s="48"/>
      <c r="EU6" s="3" t="s">
        <v>3</v>
      </c>
      <c r="EV6" s="3" t="s">
        <v>4</v>
      </c>
      <c r="EW6" s="3"/>
      <c r="EX6" s="4" t="s">
        <v>5</v>
      </c>
      <c r="EY6" s="4" t="s">
        <v>6</v>
      </c>
      <c r="EZ6" s="4" t="s">
        <v>7</v>
      </c>
      <c r="FB6" s="46" t="s">
        <v>2</v>
      </c>
      <c r="FC6" s="47"/>
      <c r="FD6" s="47"/>
      <c r="FE6" s="47"/>
      <c r="FF6" s="47"/>
      <c r="FG6" s="48"/>
      <c r="FH6" s="3" t="s">
        <v>3</v>
      </c>
      <c r="FI6" s="3" t="s">
        <v>4</v>
      </c>
      <c r="FJ6" s="3"/>
      <c r="FK6" s="4" t="s">
        <v>5</v>
      </c>
      <c r="FL6" s="4" t="s">
        <v>6</v>
      </c>
      <c r="FM6" s="4" t="s">
        <v>7</v>
      </c>
      <c r="FO6" s="53"/>
      <c r="FP6" s="66"/>
      <c r="FQ6" s="49" t="s">
        <v>59</v>
      </c>
      <c r="FR6" s="70"/>
      <c r="FS6" s="15">
        <v>653</v>
      </c>
      <c r="FT6" s="31">
        <v>435</v>
      </c>
      <c r="FU6" s="31">
        <v>593</v>
      </c>
      <c r="FV6" s="31">
        <v>719</v>
      </c>
      <c r="FW6" s="31">
        <v>933</v>
      </c>
      <c r="FX6" s="31">
        <v>1467</v>
      </c>
      <c r="FY6" s="32">
        <v>2354</v>
      </c>
      <c r="FZ6" s="32">
        <v>2905</v>
      </c>
      <c r="GA6" s="32">
        <v>3088</v>
      </c>
      <c r="GB6" s="32">
        <v>3041</v>
      </c>
      <c r="GC6" s="32">
        <v>2472</v>
      </c>
      <c r="GD6" s="32">
        <v>2849</v>
      </c>
      <c r="GE6" s="17">
        <v>21509</v>
      </c>
      <c r="GF6" s="18">
        <v>0.4164294979768059</v>
      </c>
    </row>
    <row r="7" spans="2:188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O7" s="53"/>
      <c r="FP7" s="66"/>
      <c r="FQ7" s="49" t="s">
        <v>60</v>
      </c>
      <c r="FR7" s="70"/>
      <c r="FS7" s="15">
        <v>36</v>
      </c>
      <c r="FT7" s="31">
        <v>28</v>
      </c>
      <c r="FU7" s="31">
        <v>28</v>
      </c>
      <c r="FV7" s="31">
        <v>28</v>
      </c>
      <c r="FW7" s="31">
        <v>39</v>
      </c>
      <c r="FX7" s="31">
        <v>75</v>
      </c>
      <c r="FY7" s="32">
        <v>118</v>
      </c>
      <c r="FZ7" s="32">
        <v>121</v>
      </c>
      <c r="GA7" s="32">
        <v>143</v>
      </c>
      <c r="GB7" s="32">
        <v>136</v>
      </c>
      <c r="GC7" s="32">
        <v>96</v>
      </c>
      <c r="GD7" s="32">
        <v>104</v>
      </c>
      <c r="GE7" s="17">
        <v>952</v>
      </c>
      <c r="GF7" s="18">
        <v>1.8431395326324755E-2</v>
      </c>
    </row>
    <row r="8" spans="2:188" x14ac:dyDescent="0.25">
      <c r="B8" s="2" t="s">
        <v>8</v>
      </c>
      <c r="C8" s="2"/>
      <c r="D8" s="2"/>
      <c r="E8" s="2"/>
      <c r="F8" s="2"/>
      <c r="G8" s="2"/>
      <c r="H8" s="5">
        <v>413</v>
      </c>
      <c r="I8" s="6">
        <v>1</v>
      </c>
      <c r="J8" s="2"/>
      <c r="K8" s="7">
        <v>1</v>
      </c>
      <c r="L8" s="7">
        <v>0.8</v>
      </c>
      <c r="M8" s="8" t="s">
        <v>9</v>
      </c>
      <c r="O8" s="2" t="s">
        <v>8</v>
      </c>
      <c r="P8" s="2"/>
      <c r="Q8" s="2"/>
      <c r="R8" s="2"/>
      <c r="S8" s="2"/>
      <c r="T8" s="2"/>
      <c r="U8" s="5">
        <v>288</v>
      </c>
      <c r="V8" s="6">
        <v>1</v>
      </c>
      <c r="W8" s="2"/>
      <c r="X8" s="7">
        <v>1</v>
      </c>
      <c r="Y8" s="7">
        <v>0.8</v>
      </c>
      <c r="Z8" s="8" t="s">
        <v>9</v>
      </c>
      <c r="AB8" s="2" t="s">
        <v>8</v>
      </c>
      <c r="AC8" s="2"/>
      <c r="AD8" s="2"/>
      <c r="AE8" s="2"/>
      <c r="AF8" s="2"/>
      <c r="AG8" s="2"/>
      <c r="AH8" s="5">
        <v>432</v>
      </c>
      <c r="AI8" s="6">
        <v>0.99082568807339455</v>
      </c>
      <c r="AJ8" s="2"/>
      <c r="AK8" s="7">
        <v>0.99082568807339455</v>
      </c>
      <c r="AL8" s="7">
        <v>0.8</v>
      </c>
      <c r="AM8" s="8" t="s">
        <v>9</v>
      </c>
      <c r="AO8" s="2" t="s">
        <v>8</v>
      </c>
      <c r="AP8" s="2"/>
      <c r="AQ8" s="2"/>
      <c r="AR8" s="2"/>
      <c r="AS8" s="2"/>
      <c r="AT8" s="2"/>
      <c r="AU8" s="5">
        <v>504</v>
      </c>
      <c r="AV8" s="6">
        <v>1</v>
      </c>
      <c r="AW8" s="2"/>
      <c r="AX8" s="7">
        <v>1</v>
      </c>
      <c r="AY8" s="7">
        <v>0.8</v>
      </c>
      <c r="AZ8" s="8" t="s">
        <v>9</v>
      </c>
      <c r="BB8" s="2" t="s">
        <v>8</v>
      </c>
      <c r="BC8" s="2"/>
      <c r="BD8" s="2"/>
      <c r="BE8" s="2"/>
      <c r="BF8" s="2"/>
      <c r="BG8" s="2"/>
      <c r="BH8" s="5">
        <v>665</v>
      </c>
      <c r="BI8" s="6">
        <v>1</v>
      </c>
      <c r="BJ8" s="2"/>
      <c r="BK8" s="7">
        <v>1</v>
      </c>
      <c r="BL8" s="7">
        <v>0.8</v>
      </c>
      <c r="BM8" s="8" t="s">
        <v>9</v>
      </c>
      <c r="BO8" s="2" t="s">
        <v>8</v>
      </c>
      <c r="BP8" s="2"/>
      <c r="BQ8" s="2"/>
      <c r="BR8" s="2"/>
      <c r="BS8" s="2"/>
      <c r="BT8" s="2"/>
      <c r="BU8" s="5">
        <v>1444</v>
      </c>
      <c r="BV8" s="6">
        <v>1</v>
      </c>
      <c r="BW8" s="2"/>
      <c r="BX8" s="7">
        <v>1</v>
      </c>
      <c r="BY8" s="7">
        <v>0.8</v>
      </c>
      <c r="BZ8" s="8" t="s">
        <v>9</v>
      </c>
      <c r="CB8" s="2" t="s">
        <v>8</v>
      </c>
      <c r="CC8" s="2"/>
      <c r="CD8" s="2"/>
      <c r="CE8" s="2"/>
      <c r="CF8" s="2"/>
      <c r="CG8" s="2"/>
      <c r="CH8" s="5">
        <v>2032</v>
      </c>
      <c r="CI8" s="6">
        <v>0.99803536345776034</v>
      </c>
      <c r="CJ8" s="2"/>
      <c r="CK8" s="7">
        <v>0.99803536345776034</v>
      </c>
      <c r="CL8" s="7">
        <v>0.8</v>
      </c>
      <c r="CM8" s="8" t="s">
        <v>9</v>
      </c>
      <c r="CO8" s="2" t="s">
        <v>8</v>
      </c>
      <c r="CP8" s="2"/>
      <c r="CQ8" s="2"/>
      <c r="CR8" s="2"/>
      <c r="CS8" s="2"/>
      <c r="CT8" s="2"/>
      <c r="CU8" s="5">
        <v>1825</v>
      </c>
      <c r="CV8" s="6">
        <v>0.9994523548740416</v>
      </c>
      <c r="CW8" s="2"/>
      <c r="CX8" s="7">
        <v>0.9994523548740416</v>
      </c>
      <c r="CY8" s="7">
        <v>0.8</v>
      </c>
      <c r="CZ8" s="8" t="s">
        <v>9</v>
      </c>
      <c r="DB8" s="2" t="s">
        <v>8</v>
      </c>
      <c r="DC8" s="2"/>
      <c r="DD8" s="2"/>
      <c r="DE8" s="2"/>
      <c r="DF8" s="2"/>
      <c r="DG8" s="2"/>
      <c r="DH8" s="5">
        <v>1991</v>
      </c>
      <c r="DI8" s="6">
        <v>0.99749498997995989</v>
      </c>
      <c r="DJ8" s="2"/>
      <c r="DK8" s="7">
        <v>0.99749498997995989</v>
      </c>
      <c r="DL8" s="7">
        <v>0.8</v>
      </c>
      <c r="DM8" s="8" t="s">
        <v>9</v>
      </c>
      <c r="DO8" s="2" t="s">
        <v>8</v>
      </c>
      <c r="DP8" s="2"/>
      <c r="DQ8" s="2"/>
      <c r="DR8" s="2"/>
      <c r="DS8" s="2"/>
      <c r="DT8" s="2"/>
      <c r="DU8" s="5">
        <v>2054</v>
      </c>
      <c r="DV8" s="6">
        <v>0.99227053140096622</v>
      </c>
      <c r="DW8" s="2"/>
      <c r="DX8" s="7">
        <v>0.99227053140096622</v>
      </c>
      <c r="DY8" s="7">
        <v>0.8</v>
      </c>
      <c r="DZ8" s="8" t="s">
        <v>9</v>
      </c>
      <c r="EB8" s="2" t="s">
        <v>8</v>
      </c>
      <c r="EC8" s="2"/>
      <c r="ED8" s="2"/>
      <c r="EE8" s="2"/>
      <c r="EF8" s="2"/>
      <c r="EG8" s="2"/>
      <c r="EH8" s="5">
        <v>1655</v>
      </c>
      <c r="EI8" s="6">
        <v>0.99638771824202288</v>
      </c>
      <c r="EJ8" s="2"/>
      <c r="EK8" s="7">
        <v>0.99638771824202288</v>
      </c>
      <c r="EL8" s="7">
        <v>0.8</v>
      </c>
      <c r="EM8" s="8" t="s">
        <v>9</v>
      </c>
      <c r="EO8" s="2" t="s">
        <v>8</v>
      </c>
      <c r="EP8" s="2"/>
      <c r="EQ8" s="2"/>
      <c r="ER8" s="2"/>
      <c r="ES8" s="2"/>
      <c r="ET8" s="2"/>
      <c r="EU8" s="5">
        <v>1699</v>
      </c>
      <c r="EV8" s="6">
        <v>0.99882422104644331</v>
      </c>
      <c r="EW8" s="2"/>
      <c r="EX8" s="7">
        <v>0.99882422104644331</v>
      </c>
      <c r="EY8" s="7">
        <v>0.8</v>
      </c>
      <c r="EZ8" s="8" t="s">
        <v>9</v>
      </c>
      <c r="FB8" s="2" t="s">
        <v>8</v>
      </c>
      <c r="FC8" s="2"/>
      <c r="FD8" s="2"/>
      <c r="FE8" s="2"/>
      <c r="FF8" s="2"/>
      <c r="FG8" s="2"/>
      <c r="FH8" s="5">
        <f>+H8+U8+AH8+AU8+BH8+BU8+CH8+CU8+DH8+DU8+EH8+EU8</f>
        <v>15002</v>
      </c>
      <c r="FI8" s="6">
        <f>+FH8/$FH$12</f>
        <v>0.99747340425531916</v>
      </c>
      <c r="FJ8" s="2"/>
      <c r="FK8" s="7">
        <f>+FI8</f>
        <v>0.99747340425531916</v>
      </c>
      <c r="FL8" s="7">
        <v>0.8</v>
      </c>
      <c r="FM8" s="8" t="s">
        <v>9</v>
      </c>
      <c r="FO8" s="53"/>
      <c r="FP8" s="66"/>
      <c r="FQ8" s="49" t="s">
        <v>61</v>
      </c>
      <c r="FR8" s="70"/>
      <c r="FS8" s="15">
        <v>6</v>
      </c>
      <c r="FT8" s="31">
        <v>5</v>
      </c>
      <c r="FU8" s="31">
        <v>6</v>
      </c>
      <c r="FV8" s="31">
        <v>7</v>
      </c>
      <c r="FW8" s="31">
        <v>25</v>
      </c>
      <c r="FX8" s="31">
        <v>22</v>
      </c>
      <c r="FY8" s="32">
        <v>47</v>
      </c>
      <c r="FZ8" s="32">
        <v>74</v>
      </c>
      <c r="GA8" s="32">
        <v>65</v>
      </c>
      <c r="GB8" s="32">
        <v>64</v>
      </c>
      <c r="GC8" s="32">
        <v>101</v>
      </c>
      <c r="GD8" s="32">
        <v>59</v>
      </c>
      <c r="GE8" s="17">
        <v>481</v>
      </c>
      <c r="GF8" s="18">
        <v>9.3125012100443352E-3</v>
      </c>
    </row>
    <row r="9" spans="2:188" x14ac:dyDescent="0.25">
      <c r="B9" s="2" t="s">
        <v>10</v>
      </c>
      <c r="C9" s="2"/>
      <c r="D9" s="2"/>
      <c r="E9" s="2"/>
      <c r="F9" s="2"/>
      <c r="G9" s="2"/>
      <c r="H9" s="5">
        <v>0</v>
      </c>
      <c r="I9" s="6">
        <v>0</v>
      </c>
      <c r="J9" s="2"/>
      <c r="K9" s="7">
        <v>1</v>
      </c>
      <c r="L9" s="9">
        <v>0.9</v>
      </c>
      <c r="M9" s="8" t="s">
        <v>9</v>
      </c>
      <c r="O9" s="2" t="s">
        <v>10</v>
      </c>
      <c r="P9" s="2"/>
      <c r="Q9" s="2"/>
      <c r="R9" s="2"/>
      <c r="S9" s="2"/>
      <c r="T9" s="2"/>
      <c r="U9" s="5">
        <v>0</v>
      </c>
      <c r="V9" s="6">
        <v>0</v>
      </c>
      <c r="W9" s="2"/>
      <c r="X9" s="7">
        <v>1</v>
      </c>
      <c r="Y9" s="9">
        <v>0.9</v>
      </c>
      <c r="Z9" s="8" t="s">
        <v>9</v>
      </c>
      <c r="AB9" s="2" t="s">
        <v>10</v>
      </c>
      <c r="AC9" s="2"/>
      <c r="AD9" s="2"/>
      <c r="AE9" s="2"/>
      <c r="AF9" s="2"/>
      <c r="AG9" s="2"/>
      <c r="AH9" s="5">
        <v>4</v>
      </c>
      <c r="AI9" s="6">
        <v>9.1743119266055051E-3</v>
      </c>
      <c r="AJ9" s="2"/>
      <c r="AK9" s="7">
        <v>1</v>
      </c>
      <c r="AL9" s="9">
        <v>0.9</v>
      </c>
      <c r="AM9" s="8" t="s">
        <v>9</v>
      </c>
      <c r="AO9" s="2" t="s">
        <v>10</v>
      </c>
      <c r="AP9" s="2"/>
      <c r="AQ9" s="2"/>
      <c r="AR9" s="2"/>
      <c r="AS9" s="2"/>
      <c r="AT9" s="2"/>
      <c r="AU9" s="5">
        <v>0</v>
      </c>
      <c r="AV9" s="6">
        <v>0</v>
      </c>
      <c r="AW9" s="2"/>
      <c r="AX9" s="7">
        <v>1</v>
      </c>
      <c r="AY9" s="9">
        <v>0.9</v>
      </c>
      <c r="AZ9" s="8" t="s">
        <v>9</v>
      </c>
      <c r="BB9" s="2" t="s">
        <v>10</v>
      </c>
      <c r="BC9" s="2"/>
      <c r="BD9" s="2"/>
      <c r="BE9" s="2"/>
      <c r="BF9" s="2"/>
      <c r="BG9" s="2"/>
      <c r="BH9" s="5">
        <v>0</v>
      </c>
      <c r="BI9" s="6">
        <v>0</v>
      </c>
      <c r="BJ9" s="2"/>
      <c r="BK9" s="7">
        <v>1</v>
      </c>
      <c r="BL9" s="9">
        <v>0.9</v>
      </c>
      <c r="BM9" s="8" t="s">
        <v>9</v>
      </c>
      <c r="BO9" s="2" t="s">
        <v>10</v>
      </c>
      <c r="BP9" s="2"/>
      <c r="BQ9" s="2"/>
      <c r="BR9" s="2"/>
      <c r="BS9" s="2"/>
      <c r="BT9" s="2"/>
      <c r="BU9" s="5">
        <v>0</v>
      </c>
      <c r="BV9" s="6">
        <v>0</v>
      </c>
      <c r="BW9" s="2"/>
      <c r="BX9" s="7">
        <v>1</v>
      </c>
      <c r="BY9" s="9">
        <v>0.9</v>
      </c>
      <c r="BZ9" s="8" t="s">
        <v>9</v>
      </c>
      <c r="CB9" s="2" t="s">
        <v>10</v>
      </c>
      <c r="CC9" s="2"/>
      <c r="CD9" s="2"/>
      <c r="CE9" s="2"/>
      <c r="CF9" s="2"/>
      <c r="CG9" s="2"/>
      <c r="CH9" s="5">
        <v>4</v>
      </c>
      <c r="CI9" s="6">
        <v>1.9646365422396855E-3</v>
      </c>
      <c r="CJ9" s="2"/>
      <c r="CK9" s="7">
        <v>1</v>
      </c>
      <c r="CL9" s="9">
        <v>0.9</v>
      </c>
      <c r="CM9" s="8" t="s">
        <v>9</v>
      </c>
      <c r="CO9" s="2" t="s">
        <v>10</v>
      </c>
      <c r="CP9" s="2"/>
      <c r="CQ9" s="2"/>
      <c r="CR9" s="2"/>
      <c r="CS9" s="2"/>
      <c r="CT9" s="2"/>
      <c r="CU9" s="5">
        <v>1</v>
      </c>
      <c r="CV9" s="6">
        <v>5.4764512595837896E-4</v>
      </c>
      <c r="CW9" s="2"/>
      <c r="CX9" s="7">
        <v>1</v>
      </c>
      <c r="CY9" s="9">
        <v>0.9</v>
      </c>
      <c r="CZ9" s="8" t="s">
        <v>9</v>
      </c>
      <c r="DB9" s="2" t="s">
        <v>10</v>
      </c>
      <c r="DC9" s="2"/>
      <c r="DD9" s="2"/>
      <c r="DE9" s="2"/>
      <c r="DF9" s="2"/>
      <c r="DG9" s="2"/>
      <c r="DH9" s="5">
        <v>2</v>
      </c>
      <c r="DI9" s="6">
        <v>1.002004008016032E-3</v>
      </c>
      <c r="DJ9" s="2"/>
      <c r="DK9" s="7">
        <v>0.99849699398797587</v>
      </c>
      <c r="DL9" s="9">
        <v>0.9</v>
      </c>
      <c r="DM9" s="8" t="s">
        <v>9</v>
      </c>
      <c r="DO9" s="2" t="s">
        <v>10</v>
      </c>
      <c r="DP9" s="2"/>
      <c r="DQ9" s="2"/>
      <c r="DR9" s="2"/>
      <c r="DS9" s="2"/>
      <c r="DT9" s="2"/>
      <c r="DU9" s="5">
        <v>4</v>
      </c>
      <c r="DV9" s="6">
        <v>1.9323671497584541E-3</v>
      </c>
      <c r="DW9" s="2"/>
      <c r="DX9" s="7">
        <v>0.99420289855072463</v>
      </c>
      <c r="DY9" s="9">
        <v>0.9</v>
      </c>
      <c r="DZ9" s="8" t="s">
        <v>9</v>
      </c>
      <c r="EB9" s="2" t="s">
        <v>10</v>
      </c>
      <c r="EC9" s="2"/>
      <c r="ED9" s="2"/>
      <c r="EE9" s="2"/>
      <c r="EF9" s="2"/>
      <c r="EG9" s="2"/>
      <c r="EH9" s="5">
        <v>6</v>
      </c>
      <c r="EI9" s="6">
        <v>3.6122817579771222E-3</v>
      </c>
      <c r="EJ9" s="2"/>
      <c r="EK9" s="7">
        <v>1</v>
      </c>
      <c r="EL9" s="9">
        <v>0.9</v>
      </c>
      <c r="EM9" s="8" t="s">
        <v>9</v>
      </c>
      <c r="EO9" s="2" t="s">
        <v>10</v>
      </c>
      <c r="EP9" s="2"/>
      <c r="EQ9" s="2"/>
      <c r="ER9" s="2"/>
      <c r="ES9" s="2"/>
      <c r="ET9" s="2"/>
      <c r="EU9" s="5">
        <v>2</v>
      </c>
      <c r="EV9" s="6">
        <v>1.1757789535567313E-3</v>
      </c>
      <c r="EW9" s="2"/>
      <c r="EX9" s="7">
        <v>1</v>
      </c>
      <c r="EY9" s="9">
        <v>0.9</v>
      </c>
      <c r="EZ9" s="8" t="s">
        <v>9</v>
      </c>
      <c r="FB9" s="2" t="s">
        <v>10</v>
      </c>
      <c r="FC9" s="2"/>
      <c r="FD9" s="2"/>
      <c r="FE9" s="2"/>
      <c r="FF9" s="2"/>
      <c r="FG9" s="2"/>
      <c r="FH9" s="5">
        <f t="shared" ref="FH9:FH11" si="0">+H9+U9+AH9+AU9+BH9+BU9+CH9+CU9+DH9+DU9+EH9+EU9</f>
        <v>23</v>
      </c>
      <c r="FI9" s="6">
        <f t="shared" ref="FI9:FI11" si="1">+FH9/$FH$12</f>
        <v>1.5292553191489362E-3</v>
      </c>
      <c r="FJ9" s="2"/>
      <c r="FK9" s="7">
        <f>+FI8+FI9</f>
        <v>0.9990026595744681</v>
      </c>
      <c r="FL9" s="9">
        <v>0.9</v>
      </c>
      <c r="FM9" s="8" t="s">
        <v>9</v>
      </c>
      <c r="FO9" s="53"/>
      <c r="FP9" s="66"/>
      <c r="FQ9" s="49" t="s">
        <v>62</v>
      </c>
      <c r="FR9" s="70"/>
      <c r="FS9" s="15">
        <v>24</v>
      </c>
      <c r="FT9" s="31">
        <v>9</v>
      </c>
      <c r="FU9" s="31">
        <v>13</v>
      </c>
      <c r="FV9" s="31">
        <v>32</v>
      </c>
      <c r="FW9" s="31">
        <v>22</v>
      </c>
      <c r="FX9" s="31">
        <v>56</v>
      </c>
      <c r="FY9" s="32">
        <v>130</v>
      </c>
      <c r="FZ9" s="32">
        <v>142</v>
      </c>
      <c r="GA9" s="32">
        <v>94</v>
      </c>
      <c r="GB9" s="32">
        <v>118</v>
      </c>
      <c r="GC9" s="32">
        <v>75</v>
      </c>
      <c r="GD9" s="32">
        <v>132</v>
      </c>
      <c r="GE9" s="17">
        <v>847</v>
      </c>
      <c r="GF9" s="18">
        <v>1.6398520841803644E-2</v>
      </c>
    </row>
    <row r="10" spans="2:188" x14ac:dyDescent="0.25">
      <c r="B10" s="2" t="s">
        <v>11</v>
      </c>
      <c r="C10" s="2"/>
      <c r="D10" s="2"/>
      <c r="E10" s="2"/>
      <c r="F10" s="2"/>
      <c r="G10" s="2"/>
      <c r="H10" s="5">
        <v>0</v>
      </c>
      <c r="I10" s="6">
        <v>0</v>
      </c>
      <c r="J10" s="2"/>
      <c r="K10" s="7">
        <v>1</v>
      </c>
      <c r="L10" s="9">
        <v>1</v>
      </c>
      <c r="M10" s="8" t="s">
        <v>9</v>
      </c>
      <c r="O10" s="2" t="s">
        <v>11</v>
      </c>
      <c r="P10" s="2"/>
      <c r="Q10" s="2"/>
      <c r="R10" s="2"/>
      <c r="S10" s="2"/>
      <c r="T10" s="2"/>
      <c r="U10" s="5">
        <v>0</v>
      </c>
      <c r="V10" s="6">
        <v>0</v>
      </c>
      <c r="W10" s="2"/>
      <c r="X10" s="7">
        <v>1</v>
      </c>
      <c r="Y10" s="9">
        <v>1</v>
      </c>
      <c r="Z10" s="8" t="s">
        <v>9</v>
      </c>
      <c r="AB10" s="2" t="s">
        <v>11</v>
      </c>
      <c r="AC10" s="2"/>
      <c r="AD10" s="2"/>
      <c r="AE10" s="2"/>
      <c r="AF10" s="2"/>
      <c r="AG10" s="2"/>
      <c r="AH10" s="5">
        <v>0</v>
      </c>
      <c r="AI10" s="6">
        <v>0</v>
      </c>
      <c r="AJ10" s="2"/>
      <c r="AK10" s="7">
        <v>1</v>
      </c>
      <c r="AL10" s="9">
        <v>1</v>
      </c>
      <c r="AM10" s="8" t="s">
        <v>9</v>
      </c>
      <c r="AO10" s="2" t="s">
        <v>11</v>
      </c>
      <c r="AP10" s="2"/>
      <c r="AQ10" s="2"/>
      <c r="AR10" s="2"/>
      <c r="AS10" s="2"/>
      <c r="AT10" s="2"/>
      <c r="AU10" s="5">
        <v>0</v>
      </c>
      <c r="AV10" s="6">
        <v>0</v>
      </c>
      <c r="AW10" s="2"/>
      <c r="AX10" s="7">
        <v>1</v>
      </c>
      <c r="AY10" s="9">
        <v>1</v>
      </c>
      <c r="AZ10" s="8" t="s">
        <v>9</v>
      </c>
      <c r="BB10" s="2" t="s">
        <v>11</v>
      </c>
      <c r="BC10" s="2"/>
      <c r="BD10" s="2"/>
      <c r="BE10" s="2"/>
      <c r="BF10" s="2"/>
      <c r="BG10" s="2"/>
      <c r="BH10" s="5">
        <v>0</v>
      </c>
      <c r="BI10" s="6">
        <v>0</v>
      </c>
      <c r="BJ10" s="2"/>
      <c r="BK10" s="7">
        <v>1</v>
      </c>
      <c r="BL10" s="9">
        <v>1</v>
      </c>
      <c r="BM10" s="8" t="s">
        <v>9</v>
      </c>
      <c r="BO10" s="2" t="s">
        <v>11</v>
      </c>
      <c r="BP10" s="2"/>
      <c r="BQ10" s="2"/>
      <c r="BR10" s="2"/>
      <c r="BS10" s="2"/>
      <c r="BT10" s="2"/>
      <c r="BU10" s="5">
        <v>0</v>
      </c>
      <c r="BV10" s="6">
        <v>0</v>
      </c>
      <c r="BW10" s="2"/>
      <c r="BX10" s="7">
        <v>1</v>
      </c>
      <c r="BY10" s="9">
        <v>1</v>
      </c>
      <c r="BZ10" s="8" t="s">
        <v>9</v>
      </c>
      <c r="CB10" s="2" t="s">
        <v>11</v>
      </c>
      <c r="CC10" s="2"/>
      <c r="CD10" s="2"/>
      <c r="CE10" s="2"/>
      <c r="CF10" s="2"/>
      <c r="CG10" s="2"/>
      <c r="CH10" s="5">
        <v>0</v>
      </c>
      <c r="CI10" s="6">
        <v>0</v>
      </c>
      <c r="CJ10" s="2"/>
      <c r="CK10" s="7">
        <v>1</v>
      </c>
      <c r="CL10" s="9">
        <v>1</v>
      </c>
      <c r="CM10" s="8" t="s">
        <v>9</v>
      </c>
      <c r="CO10" s="2" t="s">
        <v>11</v>
      </c>
      <c r="CP10" s="2"/>
      <c r="CQ10" s="2"/>
      <c r="CR10" s="2"/>
      <c r="CS10" s="2"/>
      <c r="CT10" s="2"/>
      <c r="CU10" s="5">
        <v>0</v>
      </c>
      <c r="CV10" s="6">
        <v>0</v>
      </c>
      <c r="CW10" s="2"/>
      <c r="CX10" s="7">
        <v>1</v>
      </c>
      <c r="CY10" s="9">
        <v>1</v>
      </c>
      <c r="CZ10" s="8" t="s">
        <v>9</v>
      </c>
      <c r="DB10" s="2" t="s">
        <v>11</v>
      </c>
      <c r="DC10" s="2"/>
      <c r="DD10" s="2"/>
      <c r="DE10" s="2"/>
      <c r="DF10" s="2"/>
      <c r="DG10" s="2"/>
      <c r="DH10" s="5">
        <v>3</v>
      </c>
      <c r="DI10" s="6">
        <v>1.5030060120240481E-3</v>
      </c>
      <c r="DJ10" s="2"/>
      <c r="DK10" s="7">
        <v>0.99999999999999989</v>
      </c>
      <c r="DL10" s="9">
        <v>1</v>
      </c>
      <c r="DM10" s="8" t="s">
        <v>9</v>
      </c>
      <c r="DO10" s="2" t="s">
        <v>11</v>
      </c>
      <c r="DP10" s="2"/>
      <c r="DQ10" s="2"/>
      <c r="DR10" s="2"/>
      <c r="DS10" s="2"/>
      <c r="DT10" s="2"/>
      <c r="DU10" s="5">
        <v>9</v>
      </c>
      <c r="DV10" s="6">
        <v>4.3478260869565218E-3</v>
      </c>
      <c r="DW10" s="2"/>
      <c r="DX10" s="7">
        <v>0.99855072463768113</v>
      </c>
      <c r="DY10" s="9">
        <v>1</v>
      </c>
      <c r="DZ10" s="8" t="s">
        <v>9</v>
      </c>
      <c r="EB10" s="2" t="s">
        <v>11</v>
      </c>
      <c r="EC10" s="2"/>
      <c r="ED10" s="2"/>
      <c r="EE10" s="2"/>
      <c r="EF10" s="2"/>
      <c r="EG10" s="2"/>
      <c r="EH10" s="5">
        <v>0</v>
      </c>
      <c r="EI10" s="6">
        <v>0</v>
      </c>
      <c r="EJ10" s="2"/>
      <c r="EK10" s="7">
        <v>1</v>
      </c>
      <c r="EL10" s="9">
        <v>1</v>
      </c>
      <c r="EM10" s="8" t="s">
        <v>9</v>
      </c>
      <c r="EO10" s="2" t="s">
        <v>11</v>
      </c>
      <c r="EP10" s="2"/>
      <c r="EQ10" s="2"/>
      <c r="ER10" s="2"/>
      <c r="ES10" s="2"/>
      <c r="ET10" s="2"/>
      <c r="EU10" s="5">
        <v>0</v>
      </c>
      <c r="EV10" s="6">
        <v>0</v>
      </c>
      <c r="EW10" s="2"/>
      <c r="EX10" s="7">
        <v>1</v>
      </c>
      <c r="EY10" s="9">
        <v>1</v>
      </c>
      <c r="EZ10" s="8" t="s">
        <v>9</v>
      </c>
      <c r="FB10" s="2" t="s">
        <v>11</v>
      </c>
      <c r="FC10" s="2"/>
      <c r="FD10" s="2"/>
      <c r="FE10" s="2"/>
      <c r="FF10" s="2"/>
      <c r="FG10" s="2"/>
      <c r="FH10" s="5">
        <f t="shared" si="0"/>
        <v>12</v>
      </c>
      <c r="FI10" s="6">
        <f t="shared" si="1"/>
        <v>7.9787234042553187E-4</v>
      </c>
      <c r="FJ10" s="2"/>
      <c r="FK10" s="7">
        <f>+FI8+FI9+FI10</f>
        <v>0.9998005319148936</v>
      </c>
      <c r="FL10" s="9">
        <v>1</v>
      </c>
      <c r="FM10" s="8" t="s">
        <v>9</v>
      </c>
      <c r="FO10" s="53"/>
      <c r="FP10" s="69"/>
      <c r="FQ10" s="60" t="s">
        <v>63</v>
      </c>
      <c r="FR10" s="64"/>
      <c r="FS10" s="22">
        <v>1525</v>
      </c>
      <c r="FT10" s="22">
        <v>1035</v>
      </c>
      <c r="FU10" s="22">
        <v>1478</v>
      </c>
      <c r="FV10" s="22">
        <v>1677</v>
      </c>
      <c r="FW10" s="22">
        <v>2232</v>
      </c>
      <c r="FX10" s="22">
        <v>3816</v>
      </c>
      <c r="FY10" s="22">
        <v>5916</v>
      </c>
      <c r="FZ10" s="22">
        <v>7077</v>
      </c>
      <c r="GA10" s="22">
        <v>7354</v>
      </c>
      <c r="GB10" s="22">
        <v>7126</v>
      </c>
      <c r="GC10" s="22">
        <v>5842</v>
      </c>
      <c r="GD10" s="22">
        <v>6573</v>
      </c>
      <c r="GE10" s="23">
        <v>51651</v>
      </c>
      <c r="GF10" s="24">
        <v>0.99999999999999989</v>
      </c>
    </row>
    <row r="11" spans="2:188" x14ac:dyDescent="0.25">
      <c r="B11" s="2" t="s">
        <v>12</v>
      </c>
      <c r="C11" s="2"/>
      <c r="D11" s="2"/>
      <c r="E11" s="2"/>
      <c r="F11" s="2"/>
      <c r="G11" s="2"/>
      <c r="H11" s="5">
        <v>0</v>
      </c>
      <c r="I11" s="6">
        <v>0</v>
      </c>
      <c r="J11" s="2"/>
      <c r="K11" s="2"/>
      <c r="L11" s="2"/>
      <c r="M11" s="2"/>
      <c r="O11" s="2" t="s">
        <v>12</v>
      </c>
      <c r="P11" s="2"/>
      <c r="Q11" s="2"/>
      <c r="R11" s="2"/>
      <c r="S11" s="2"/>
      <c r="T11" s="2"/>
      <c r="U11" s="5">
        <v>0</v>
      </c>
      <c r="V11" s="6">
        <v>0</v>
      </c>
      <c r="W11" s="2"/>
      <c r="X11" s="2"/>
      <c r="Y11" s="2"/>
      <c r="Z11" s="2"/>
      <c r="AB11" s="2" t="s">
        <v>12</v>
      </c>
      <c r="AC11" s="2"/>
      <c r="AD11" s="2"/>
      <c r="AE11" s="2"/>
      <c r="AF11" s="2"/>
      <c r="AG11" s="2"/>
      <c r="AH11" s="5">
        <v>0</v>
      </c>
      <c r="AI11" s="6">
        <v>0</v>
      </c>
      <c r="AJ11" s="2"/>
      <c r="AK11" s="2"/>
      <c r="AL11" s="2"/>
      <c r="AM11" s="2"/>
      <c r="AO11" s="2" t="s">
        <v>12</v>
      </c>
      <c r="AP11" s="2"/>
      <c r="AQ11" s="2"/>
      <c r="AR11" s="2"/>
      <c r="AS11" s="2"/>
      <c r="AT11" s="2"/>
      <c r="AU11" s="5">
        <v>0</v>
      </c>
      <c r="AV11" s="6">
        <v>0</v>
      </c>
      <c r="AW11" s="2"/>
      <c r="AX11" s="2"/>
      <c r="AY11" s="2"/>
      <c r="AZ11" s="2"/>
      <c r="BB11" s="2" t="s">
        <v>12</v>
      </c>
      <c r="BC11" s="2"/>
      <c r="BD11" s="2"/>
      <c r="BE11" s="2"/>
      <c r="BF11" s="2"/>
      <c r="BG11" s="2"/>
      <c r="BH11" s="5">
        <v>0</v>
      </c>
      <c r="BI11" s="6">
        <v>0</v>
      </c>
      <c r="BJ11" s="2"/>
      <c r="BK11" s="2"/>
      <c r="BL11" s="2"/>
      <c r="BM11" s="2"/>
      <c r="BO11" s="2" t="s">
        <v>12</v>
      </c>
      <c r="BP11" s="2"/>
      <c r="BQ11" s="2"/>
      <c r="BR11" s="2"/>
      <c r="BS11" s="2"/>
      <c r="BT11" s="2"/>
      <c r="BU11" s="5">
        <v>0</v>
      </c>
      <c r="BV11" s="6">
        <v>0</v>
      </c>
      <c r="BW11" s="2"/>
      <c r="BX11" s="2"/>
      <c r="BY11" s="2"/>
      <c r="BZ11" s="2"/>
      <c r="CB11" s="2" t="s">
        <v>12</v>
      </c>
      <c r="CC11" s="2"/>
      <c r="CD11" s="2"/>
      <c r="CE11" s="2"/>
      <c r="CF11" s="2"/>
      <c r="CG11" s="2"/>
      <c r="CH11" s="5">
        <v>0</v>
      </c>
      <c r="CI11" s="6">
        <v>0</v>
      </c>
      <c r="CJ11" s="2"/>
      <c r="CK11" s="2"/>
      <c r="CL11" s="2"/>
      <c r="CM11" s="2"/>
      <c r="CO11" s="2" t="s">
        <v>12</v>
      </c>
      <c r="CP11" s="2"/>
      <c r="CQ11" s="2"/>
      <c r="CR11" s="2"/>
      <c r="CS11" s="2"/>
      <c r="CT11" s="2"/>
      <c r="CU11" s="5">
        <v>0</v>
      </c>
      <c r="CV11" s="6">
        <v>0</v>
      </c>
      <c r="CW11" s="2"/>
      <c r="CX11" s="2"/>
      <c r="CY11" s="2"/>
      <c r="CZ11" s="2"/>
      <c r="DB11" s="2" t="s">
        <v>12</v>
      </c>
      <c r="DC11" s="2"/>
      <c r="DD11" s="2"/>
      <c r="DE11" s="2"/>
      <c r="DF11" s="2"/>
      <c r="DG11" s="2"/>
      <c r="DH11" s="5">
        <v>0</v>
      </c>
      <c r="DI11" s="6">
        <v>0</v>
      </c>
      <c r="DJ11" s="2"/>
      <c r="DK11" s="2"/>
      <c r="DL11" s="2"/>
      <c r="DM11" s="2"/>
      <c r="DO11" s="2" t="s">
        <v>12</v>
      </c>
      <c r="DP11" s="2"/>
      <c r="DQ11" s="2"/>
      <c r="DR11" s="2"/>
      <c r="DS11" s="2"/>
      <c r="DT11" s="2"/>
      <c r="DU11" s="5">
        <v>3</v>
      </c>
      <c r="DV11" s="6">
        <v>1.4492753623188406E-3</v>
      </c>
      <c r="DW11" s="2"/>
      <c r="DX11" s="2"/>
      <c r="DY11" s="2"/>
      <c r="DZ11" s="2"/>
      <c r="EB11" s="2" t="s">
        <v>12</v>
      </c>
      <c r="EC11" s="2"/>
      <c r="ED11" s="2"/>
      <c r="EE11" s="2"/>
      <c r="EF11" s="2"/>
      <c r="EG11" s="2"/>
      <c r="EH11" s="5">
        <v>0</v>
      </c>
      <c r="EI11" s="6">
        <v>0</v>
      </c>
      <c r="EJ11" s="2"/>
      <c r="EK11" s="2"/>
      <c r="EL11" s="2"/>
      <c r="EM11" s="2"/>
      <c r="EO11" s="2" t="s">
        <v>12</v>
      </c>
      <c r="EP11" s="2"/>
      <c r="EQ11" s="2"/>
      <c r="ER11" s="2"/>
      <c r="ES11" s="2"/>
      <c r="ET11" s="2"/>
      <c r="EU11" s="5">
        <v>0</v>
      </c>
      <c r="EV11" s="6">
        <v>0</v>
      </c>
      <c r="EW11" s="2"/>
      <c r="EX11" s="2"/>
      <c r="EY11" s="2"/>
      <c r="EZ11" s="2"/>
      <c r="FB11" s="2" t="s">
        <v>12</v>
      </c>
      <c r="FC11" s="2"/>
      <c r="FD11" s="2"/>
      <c r="FE11" s="2"/>
      <c r="FF11" s="2"/>
      <c r="FG11" s="2"/>
      <c r="FH11" s="5">
        <f t="shared" si="0"/>
        <v>3</v>
      </c>
      <c r="FI11" s="6">
        <f t="shared" si="1"/>
        <v>1.9946808510638297E-4</v>
      </c>
      <c r="FJ11" s="2"/>
      <c r="FK11" s="2"/>
      <c r="FL11" s="2"/>
      <c r="FM11" s="2"/>
      <c r="FO11" s="53"/>
      <c r="FP11" s="65" t="s">
        <v>64</v>
      </c>
      <c r="FQ11" s="49" t="s">
        <v>65</v>
      </c>
      <c r="FR11" s="51"/>
      <c r="FS11" s="19">
        <v>309</v>
      </c>
      <c r="FT11" s="33">
        <v>160</v>
      </c>
      <c r="FU11" s="33">
        <v>127</v>
      </c>
      <c r="FV11" s="33">
        <v>332</v>
      </c>
      <c r="FW11" s="33">
        <v>117</v>
      </c>
      <c r="FX11" s="33">
        <v>355</v>
      </c>
      <c r="FY11" s="34">
        <v>1823</v>
      </c>
      <c r="FZ11" s="34">
        <v>1288</v>
      </c>
      <c r="GA11" s="34">
        <v>189</v>
      </c>
      <c r="GB11" s="34">
        <v>658</v>
      </c>
      <c r="GC11" s="34">
        <v>262</v>
      </c>
      <c r="GD11" s="34">
        <v>696</v>
      </c>
      <c r="GE11" s="17">
        <v>6316</v>
      </c>
      <c r="GF11" s="18">
        <v>0.98780106349702845</v>
      </c>
    </row>
    <row r="12" spans="2:188" x14ac:dyDescent="0.25">
      <c r="B12" s="2" t="s">
        <v>13</v>
      </c>
      <c r="C12" s="2"/>
      <c r="D12" s="2"/>
      <c r="E12" s="2"/>
      <c r="F12" s="2"/>
      <c r="G12" s="2"/>
      <c r="H12" s="10">
        <v>413</v>
      </c>
      <c r="I12" s="11">
        <v>1</v>
      </c>
      <c r="J12" s="2"/>
      <c r="K12" s="2"/>
      <c r="L12" s="2"/>
      <c r="M12" s="2"/>
      <c r="O12" s="2" t="s">
        <v>13</v>
      </c>
      <c r="P12" s="2"/>
      <c r="Q12" s="2"/>
      <c r="R12" s="2"/>
      <c r="S12" s="2"/>
      <c r="T12" s="2"/>
      <c r="U12" s="10">
        <v>288</v>
      </c>
      <c r="V12" s="11">
        <v>1</v>
      </c>
      <c r="W12" s="2"/>
      <c r="X12" s="2"/>
      <c r="Y12" s="2"/>
      <c r="Z12" s="2"/>
      <c r="AB12" s="2" t="s">
        <v>13</v>
      </c>
      <c r="AC12" s="2"/>
      <c r="AD12" s="2"/>
      <c r="AE12" s="2"/>
      <c r="AF12" s="2"/>
      <c r="AG12" s="2"/>
      <c r="AH12" s="10">
        <v>436</v>
      </c>
      <c r="AI12" s="11">
        <v>1</v>
      </c>
      <c r="AJ12" s="2"/>
      <c r="AK12" s="2"/>
      <c r="AL12" s="2"/>
      <c r="AM12" s="2"/>
      <c r="AO12" s="2" t="s">
        <v>13</v>
      </c>
      <c r="AP12" s="2"/>
      <c r="AQ12" s="2"/>
      <c r="AR12" s="2"/>
      <c r="AS12" s="2"/>
      <c r="AT12" s="2"/>
      <c r="AU12" s="10">
        <v>504</v>
      </c>
      <c r="AV12" s="11">
        <v>1</v>
      </c>
      <c r="AW12" s="2"/>
      <c r="AX12" s="2"/>
      <c r="AY12" s="2"/>
      <c r="AZ12" s="2"/>
      <c r="BB12" s="2" t="s">
        <v>13</v>
      </c>
      <c r="BC12" s="2"/>
      <c r="BD12" s="2"/>
      <c r="BE12" s="2"/>
      <c r="BF12" s="2"/>
      <c r="BG12" s="2"/>
      <c r="BH12" s="10">
        <v>665</v>
      </c>
      <c r="BI12" s="11">
        <v>1</v>
      </c>
      <c r="BJ12" s="2"/>
      <c r="BK12" s="2"/>
      <c r="BL12" s="2"/>
      <c r="BM12" s="2"/>
      <c r="BO12" s="2" t="s">
        <v>13</v>
      </c>
      <c r="BP12" s="2"/>
      <c r="BQ12" s="2"/>
      <c r="BR12" s="2"/>
      <c r="BS12" s="2"/>
      <c r="BT12" s="2"/>
      <c r="BU12" s="10">
        <v>1444</v>
      </c>
      <c r="BV12" s="11">
        <v>1</v>
      </c>
      <c r="BW12" s="2"/>
      <c r="BX12" s="2"/>
      <c r="BY12" s="2"/>
      <c r="BZ12" s="2"/>
      <c r="CB12" s="2" t="s">
        <v>13</v>
      </c>
      <c r="CC12" s="2"/>
      <c r="CD12" s="2"/>
      <c r="CE12" s="2"/>
      <c r="CF12" s="2"/>
      <c r="CG12" s="2"/>
      <c r="CH12" s="10">
        <v>2036</v>
      </c>
      <c r="CI12" s="11">
        <v>1</v>
      </c>
      <c r="CJ12" s="2"/>
      <c r="CK12" s="2"/>
      <c r="CL12" s="2"/>
      <c r="CM12" s="2"/>
      <c r="CO12" s="2" t="s">
        <v>13</v>
      </c>
      <c r="CP12" s="2"/>
      <c r="CQ12" s="2"/>
      <c r="CR12" s="2"/>
      <c r="CS12" s="2"/>
      <c r="CT12" s="2"/>
      <c r="CU12" s="10">
        <v>1826</v>
      </c>
      <c r="CV12" s="11">
        <v>1</v>
      </c>
      <c r="CW12" s="2"/>
      <c r="CX12" s="2"/>
      <c r="CY12" s="2"/>
      <c r="CZ12" s="2"/>
      <c r="DB12" s="2" t="s">
        <v>13</v>
      </c>
      <c r="DC12" s="2"/>
      <c r="DD12" s="2"/>
      <c r="DE12" s="2"/>
      <c r="DF12" s="2"/>
      <c r="DG12" s="2"/>
      <c r="DH12" s="10">
        <v>1996</v>
      </c>
      <c r="DI12" s="11">
        <v>0.99999999999999989</v>
      </c>
      <c r="DJ12" s="2"/>
      <c r="DK12" s="2"/>
      <c r="DL12" s="2"/>
      <c r="DM12" s="2"/>
      <c r="DO12" s="2" t="s">
        <v>13</v>
      </c>
      <c r="DP12" s="2"/>
      <c r="DQ12" s="2"/>
      <c r="DR12" s="2"/>
      <c r="DS12" s="2"/>
      <c r="DT12" s="2"/>
      <c r="DU12" s="10">
        <v>2070</v>
      </c>
      <c r="DV12" s="11">
        <v>1</v>
      </c>
      <c r="DW12" s="2"/>
      <c r="DX12" s="2"/>
      <c r="DY12" s="2"/>
      <c r="DZ12" s="2"/>
      <c r="EB12" s="2" t="s">
        <v>13</v>
      </c>
      <c r="EC12" s="2"/>
      <c r="ED12" s="2"/>
      <c r="EE12" s="2"/>
      <c r="EF12" s="2"/>
      <c r="EG12" s="2"/>
      <c r="EH12" s="10">
        <v>1661</v>
      </c>
      <c r="EI12" s="11">
        <v>1</v>
      </c>
      <c r="EJ12" s="2"/>
      <c r="EK12" s="2"/>
      <c r="EL12" s="2"/>
      <c r="EM12" s="2"/>
      <c r="EO12" s="2" t="s">
        <v>13</v>
      </c>
      <c r="EP12" s="2"/>
      <c r="EQ12" s="2"/>
      <c r="ER12" s="2"/>
      <c r="ES12" s="2"/>
      <c r="ET12" s="2"/>
      <c r="EU12" s="10">
        <v>1701</v>
      </c>
      <c r="EV12" s="11">
        <v>1</v>
      </c>
      <c r="EW12" s="2"/>
      <c r="EX12" s="2"/>
      <c r="EY12" s="2"/>
      <c r="EZ12" s="2"/>
      <c r="FB12" s="2" t="s">
        <v>13</v>
      </c>
      <c r="FC12" s="2"/>
      <c r="FD12" s="2"/>
      <c r="FE12" s="2"/>
      <c r="FF12" s="2"/>
      <c r="FG12" s="2"/>
      <c r="FH12" s="10">
        <f>SUM(FH8:FH11)</f>
        <v>15040</v>
      </c>
      <c r="FI12" s="11">
        <f>SUM(FI8:FI11)</f>
        <v>1</v>
      </c>
      <c r="FJ12" s="2"/>
      <c r="FK12" s="2"/>
      <c r="FL12" s="2"/>
      <c r="FM12" s="2"/>
      <c r="FO12" s="53"/>
      <c r="FP12" s="66"/>
      <c r="FQ12" s="49" t="s">
        <v>66</v>
      </c>
      <c r="FR12" s="51"/>
      <c r="FS12" s="19">
        <v>9</v>
      </c>
      <c r="FT12" s="33">
        <v>6</v>
      </c>
      <c r="FU12" s="33">
        <v>0</v>
      </c>
      <c r="FV12" s="33">
        <v>0</v>
      </c>
      <c r="FW12" s="33">
        <v>1</v>
      </c>
      <c r="FX12" s="33">
        <v>0</v>
      </c>
      <c r="FY12" s="34">
        <v>0</v>
      </c>
      <c r="FZ12" s="34">
        <v>0</v>
      </c>
      <c r="GA12" s="34">
        <v>0</v>
      </c>
      <c r="GB12" s="34">
        <v>0</v>
      </c>
      <c r="GC12" s="34">
        <v>0</v>
      </c>
      <c r="GD12" s="34">
        <v>0</v>
      </c>
      <c r="GE12" s="17">
        <v>16</v>
      </c>
      <c r="GF12" s="18">
        <v>2.5023459493274947E-3</v>
      </c>
    </row>
    <row r="13" spans="2:188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O13" s="53"/>
      <c r="FP13" s="66"/>
      <c r="FQ13" s="49" t="s">
        <v>67</v>
      </c>
      <c r="FR13" s="51"/>
      <c r="FS13" s="19"/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4">
        <v>0</v>
      </c>
      <c r="FZ13" s="34">
        <v>0</v>
      </c>
      <c r="GA13" s="34">
        <v>0</v>
      </c>
      <c r="GB13" s="34">
        <v>0</v>
      </c>
      <c r="GC13" s="34">
        <v>0</v>
      </c>
      <c r="GD13" s="34">
        <v>0</v>
      </c>
      <c r="GE13" s="17">
        <v>0</v>
      </c>
      <c r="GF13" s="18">
        <v>0</v>
      </c>
    </row>
    <row r="14" spans="2:188" ht="15" customHeight="1" x14ac:dyDescent="0.25">
      <c r="B14" s="2" t="s">
        <v>14</v>
      </c>
      <c r="C14" s="2"/>
      <c r="D14" s="2"/>
      <c r="E14" s="2"/>
      <c r="F14" s="2"/>
      <c r="G14" s="2"/>
      <c r="H14" s="5">
        <v>476</v>
      </c>
      <c r="I14" s="6">
        <v>0.91013384321223711</v>
      </c>
      <c r="J14" s="2"/>
      <c r="K14" s="7">
        <v>0.91013384321223711</v>
      </c>
      <c r="L14" s="7">
        <v>0.8</v>
      </c>
      <c r="M14" s="8" t="s">
        <v>9</v>
      </c>
      <c r="O14" s="2" t="s">
        <v>14</v>
      </c>
      <c r="P14" s="2"/>
      <c r="Q14" s="2"/>
      <c r="R14" s="2"/>
      <c r="S14" s="2"/>
      <c r="T14" s="2"/>
      <c r="U14" s="5">
        <v>286</v>
      </c>
      <c r="V14" s="6">
        <v>0.87461773700305812</v>
      </c>
      <c r="W14" s="2"/>
      <c r="X14" s="7">
        <v>0.87461773700305812</v>
      </c>
      <c r="Y14" s="7">
        <v>0.8</v>
      </c>
      <c r="Z14" s="8" t="s">
        <v>9</v>
      </c>
      <c r="AB14" s="2" t="s">
        <v>14</v>
      </c>
      <c r="AC14" s="2"/>
      <c r="AD14" s="2"/>
      <c r="AE14" s="2"/>
      <c r="AF14" s="2"/>
      <c r="AG14" s="2"/>
      <c r="AH14" s="5">
        <v>420</v>
      </c>
      <c r="AI14" s="6">
        <v>0.87682672233820458</v>
      </c>
      <c r="AJ14" s="2"/>
      <c r="AK14" s="7">
        <v>0.87682672233820458</v>
      </c>
      <c r="AL14" s="7">
        <v>0.8</v>
      </c>
      <c r="AM14" s="8" t="s">
        <v>9</v>
      </c>
      <c r="AO14" s="2" t="s">
        <v>14</v>
      </c>
      <c r="AP14" s="2"/>
      <c r="AQ14" s="2"/>
      <c r="AR14" s="2"/>
      <c r="AS14" s="2"/>
      <c r="AT14" s="2"/>
      <c r="AU14" s="5">
        <v>530</v>
      </c>
      <c r="AV14" s="6">
        <v>0.90443686006825941</v>
      </c>
      <c r="AW14" s="2"/>
      <c r="AX14" s="7">
        <v>0.90443686006825941</v>
      </c>
      <c r="AY14" s="7">
        <v>0.8</v>
      </c>
      <c r="AZ14" s="8" t="s">
        <v>9</v>
      </c>
      <c r="BB14" s="2" t="s">
        <v>14</v>
      </c>
      <c r="BC14" s="2"/>
      <c r="BD14" s="2"/>
      <c r="BE14" s="2"/>
      <c r="BF14" s="2"/>
      <c r="BG14" s="2"/>
      <c r="BH14" s="5">
        <v>697</v>
      </c>
      <c r="BI14" s="6">
        <v>0.90519480519480522</v>
      </c>
      <c r="BJ14" s="2"/>
      <c r="BK14" s="7">
        <v>0.90519480519480522</v>
      </c>
      <c r="BL14" s="7">
        <v>0.8</v>
      </c>
      <c r="BM14" s="8" t="s">
        <v>9</v>
      </c>
      <c r="BO14" s="2" t="s">
        <v>14</v>
      </c>
      <c r="BP14" s="2"/>
      <c r="BQ14" s="2"/>
      <c r="BR14" s="2"/>
      <c r="BS14" s="2"/>
      <c r="BT14" s="2"/>
      <c r="BU14" s="5">
        <v>1033</v>
      </c>
      <c r="BV14" s="6">
        <v>0.86661073825503354</v>
      </c>
      <c r="BW14" s="2"/>
      <c r="BX14" s="7">
        <v>0.86661073825503354</v>
      </c>
      <c r="BY14" s="7">
        <v>0.8</v>
      </c>
      <c r="BZ14" s="8" t="s">
        <v>9</v>
      </c>
      <c r="CB14" s="2" t="s">
        <v>14</v>
      </c>
      <c r="CC14" s="2"/>
      <c r="CD14" s="2"/>
      <c r="CE14" s="2"/>
      <c r="CF14" s="2"/>
      <c r="CG14" s="2"/>
      <c r="CH14" s="5">
        <v>1708</v>
      </c>
      <c r="CI14" s="6">
        <v>0.89004689942678483</v>
      </c>
      <c r="CJ14" s="2"/>
      <c r="CK14" s="7">
        <v>0.89004689942678483</v>
      </c>
      <c r="CL14" s="7">
        <v>0.8</v>
      </c>
      <c r="CM14" s="8" t="s">
        <v>9</v>
      </c>
      <c r="CO14" s="2" t="s">
        <v>14</v>
      </c>
      <c r="CP14" s="2"/>
      <c r="CQ14" s="2"/>
      <c r="CR14" s="2"/>
      <c r="CS14" s="2"/>
      <c r="CT14" s="2"/>
      <c r="CU14" s="5">
        <v>2561</v>
      </c>
      <c r="CV14" s="6">
        <v>0.82880258899676373</v>
      </c>
      <c r="CW14" s="2"/>
      <c r="CX14" s="7">
        <v>0.82880258899676373</v>
      </c>
      <c r="CY14" s="7">
        <v>0.8</v>
      </c>
      <c r="CZ14" s="8" t="s">
        <v>9</v>
      </c>
      <c r="DB14" s="2" t="s">
        <v>14</v>
      </c>
      <c r="DC14" s="2"/>
      <c r="DD14" s="2"/>
      <c r="DE14" s="2"/>
      <c r="DF14" s="2"/>
      <c r="DG14" s="2"/>
      <c r="DH14" s="5">
        <v>2720</v>
      </c>
      <c r="DI14" s="6">
        <v>0.87968952134540745</v>
      </c>
      <c r="DJ14" s="2"/>
      <c r="DK14" s="7">
        <v>0.87968952134540745</v>
      </c>
      <c r="DL14" s="7">
        <v>0.8</v>
      </c>
      <c r="DM14" s="8" t="s">
        <v>9</v>
      </c>
      <c r="DO14" s="2" t="s">
        <v>14</v>
      </c>
      <c r="DP14" s="2"/>
      <c r="DQ14" s="2"/>
      <c r="DR14" s="2"/>
      <c r="DS14" s="2"/>
      <c r="DT14" s="2"/>
      <c r="DU14" s="5">
        <v>2545</v>
      </c>
      <c r="DV14" s="6">
        <v>0.86653047327204635</v>
      </c>
      <c r="DW14" s="2"/>
      <c r="DX14" s="7">
        <v>0.86653047327204635</v>
      </c>
      <c r="DY14" s="7">
        <v>0.8</v>
      </c>
      <c r="DZ14" s="8" t="s">
        <v>9</v>
      </c>
      <c r="EB14" s="2" t="s">
        <v>14</v>
      </c>
      <c r="EC14" s="2"/>
      <c r="ED14" s="2"/>
      <c r="EE14" s="2"/>
      <c r="EF14" s="2"/>
      <c r="EG14" s="2"/>
      <c r="EH14" s="5">
        <v>1982</v>
      </c>
      <c r="EI14" s="6">
        <v>0.92143189214318921</v>
      </c>
      <c r="EJ14" s="2"/>
      <c r="EK14" s="7">
        <v>0.92143189214318921</v>
      </c>
      <c r="EL14" s="7">
        <v>0.8</v>
      </c>
      <c r="EM14" s="8" t="s">
        <v>9</v>
      </c>
      <c r="EO14" s="2" t="s">
        <v>14</v>
      </c>
      <c r="EP14" s="2"/>
      <c r="EQ14" s="2"/>
      <c r="ER14" s="2"/>
      <c r="ES14" s="2"/>
      <c r="ET14" s="2"/>
      <c r="EU14" s="5">
        <v>2430</v>
      </c>
      <c r="EV14" s="6">
        <v>0.89043605716379626</v>
      </c>
      <c r="EW14" s="2"/>
      <c r="EX14" s="7">
        <v>0.89043605716379626</v>
      </c>
      <c r="EY14" s="7">
        <v>0.8</v>
      </c>
      <c r="EZ14" s="8" t="s">
        <v>9</v>
      </c>
      <c r="FB14" s="2" t="s">
        <v>14</v>
      </c>
      <c r="FC14" s="2"/>
      <c r="FD14" s="2"/>
      <c r="FE14" s="2"/>
      <c r="FF14" s="2"/>
      <c r="FG14" s="2"/>
      <c r="FH14" s="5">
        <f>+H14+U14+AH14+AU14+BH14+BU14+CH14+CU14+DH14+DU14+EH14+EU14</f>
        <v>17388</v>
      </c>
      <c r="FI14" s="6">
        <f>+FH14/$FH$18</f>
        <v>0.87840363728214199</v>
      </c>
      <c r="FJ14" s="2"/>
      <c r="FK14" s="7">
        <f>+FI14</f>
        <v>0.87840363728214199</v>
      </c>
      <c r="FL14" s="7">
        <v>0.8</v>
      </c>
      <c r="FM14" s="8" t="s">
        <v>9</v>
      </c>
      <c r="FO14" s="53"/>
      <c r="FP14" s="66"/>
      <c r="FQ14" s="49" t="s">
        <v>68</v>
      </c>
      <c r="FR14" s="51"/>
      <c r="FS14" s="19">
        <v>3</v>
      </c>
      <c r="FT14" s="33">
        <v>0</v>
      </c>
      <c r="FU14" s="33">
        <v>0</v>
      </c>
      <c r="FV14" s="33">
        <v>3</v>
      </c>
      <c r="FW14" s="33">
        <v>0</v>
      </c>
      <c r="FX14" s="33">
        <v>4</v>
      </c>
      <c r="FY14" s="34">
        <v>3</v>
      </c>
      <c r="FZ14" s="34">
        <v>14</v>
      </c>
      <c r="GA14" s="34">
        <v>8</v>
      </c>
      <c r="GB14" s="34">
        <v>9</v>
      </c>
      <c r="GC14" s="34">
        <v>7</v>
      </c>
      <c r="GD14" s="34">
        <v>11</v>
      </c>
      <c r="GE14" s="17">
        <v>62</v>
      </c>
      <c r="GF14" s="18">
        <v>9.6965905536440418E-3</v>
      </c>
    </row>
    <row r="15" spans="2:188" x14ac:dyDescent="0.25">
      <c r="B15" s="2" t="s">
        <v>15</v>
      </c>
      <c r="C15" s="2"/>
      <c r="D15" s="2"/>
      <c r="E15" s="2"/>
      <c r="F15" s="2"/>
      <c r="G15" s="2"/>
      <c r="H15" s="5">
        <v>38</v>
      </c>
      <c r="I15" s="6">
        <v>7.2657743785850867E-2</v>
      </c>
      <c r="J15" s="2"/>
      <c r="K15" s="7">
        <v>0.982791586998088</v>
      </c>
      <c r="L15" s="9">
        <v>0.9</v>
      </c>
      <c r="M15" s="8" t="s">
        <v>9</v>
      </c>
      <c r="O15" s="2" t="s">
        <v>15</v>
      </c>
      <c r="P15" s="2"/>
      <c r="Q15" s="2"/>
      <c r="R15" s="2"/>
      <c r="S15" s="2"/>
      <c r="T15" s="2"/>
      <c r="U15" s="5">
        <v>30</v>
      </c>
      <c r="V15" s="6">
        <v>9.1743119266055051E-2</v>
      </c>
      <c r="W15" s="2"/>
      <c r="X15" s="7">
        <v>0.96636085626911317</v>
      </c>
      <c r="Y15" s="9">
        <v>0.9</v>
      </c>
      <c r="Z15" s="8" t="s">
        <v>9</v>
      </c>
      <c r="AB15" s="2" t="s">
        <v>15</v>
      </c>
      <c r="AC15" s="2"/>
      <c r="AD15" s="2"/>
      <c r="AE15" s="2"/>
      <c r="AF15" s="2"/>
      <c r="AG15" s="2"/>
      <c r="AH15" s="5">
        <v>41</v>
      </c>
      <c r="AI15" s="6">
        <v>8.5594989561586635E-2</v>
      </c>
      <c r="AJ15" s="2"/>
      <c r="AK15" s="7">
        <v>0.9624217118997912</v>
      </c>
      <c r="AL15" s="9">
        <v>0.9</v>
      </c>
      <c r="AM15" s="8" t="s">
        <v>9</v>
      </c>
      <c r="AO15" s="2" t="s">
        <v>15</v>
      </c>
      <c r="AP15" s="2"/>
      <c r="AQ15" s="2"/>
      <c r="AR15" s="2"/>
      <c r="AS15" s="2"/>
      <c r="AT15" s="2"/>
      <c r="AU15" s="5">
        <v>38</v>
      </c>
      <c r="AV15" s="6">
        <v>6.4846416382252553E-2</v>
      </c>
      <c r="AW15" s="2"/>
      <c r="AX15" s="7">
        <v>0.96928327645051193</v>
      </c>
      <c r="AY15" s="9">
        <v>0.9</v>
      </c>
      <c r="AZ15" s="8" t="s">
        <v>9</v>
      </c>
      <c r="BB15" s="2" t="s">
        <v>15</v>
      </c>
      <c r="BC15" s="2"/>
      <c r="BD15" s="2"/>
      <c r="BE15" s="2"/>
      <c r="BF15" s="2"/>
      <c r="BG15" s="2"/>
      <c r="BH15" s="5">
        <v>64</v>
      </c>
      <c r="BI15" s="6">
        <v>8.3116883116883117E-2</v>
      </c>
      <c r="BJ15" s="2"/>
      <c r="BK15" s="7">
        <v>0.98831168831168836</v>
      </c>
      <c r="BL15" s="9">
        <v>0.9</v>
      </c>
      <c r="BM15" s="8" t="s">
        <v>9</v>
      </c>
      <c r="BO15" s="2" t="s">
        <v>15</v>
      </c>
      <c r="BP15" s="2"/>
      <c r="BQ15" s="2"/>
      <c r="BR15" s="2"/>
      <c r="BS15" s="2"/>
      <c r="BT15" s="2"/>
      <c r="BU15" s="5">
        <v>114</v>
      </c>
      <c r="BV15" s="6">
        <v>9.563758389261745E-2</v>
      </c>
      <c r="BW15" s="2"/>
      <c r="BX15" s="7">
        <v>0.96224832214765099</v>
      </c>
      <c r="BY15" s="9">
        <v>0.9</v>
      </c>
      <c r="BZ15" s="8" t="s">
        <v>9</v>
      </c>
      <c r="CB15" s="2" t="s">
        <v>15</v>
      </c>
      <c r="CC15" s="2"/>
      <c r="CD15" s="2"/>
      <c r="CE15" s="2"/>
      <c r="CF15" s="2"/>
      <c r="CG15" s="2"/>
      <c r="CH15" s="5">
        <v>151</v>
      </c>
      <c r="CI15" s="6">
        <v>7.8686816050026059E-2</v>
      </c>
      <c r="CJ15" s="2"/>
      <c r="CK15" s="7">
        <v>0.96873371547681086</v>
      </c>
      <c r="CL15" s="9">
        <v>0.9</v>
      </c>
      <c r="CM15" s="8" t="s">
        <v>9</v>
      </c>
      <c r="CO15" s="2" t="s">
        <v>15</v>
      </c>
      <c r="CP15" s="2"/>
      <c r="CQ15" s="2"/>
      <c r="CR15" s="2"/>
      <c r="CS15" s="2"/>
      <c r="CT15" s="2"/>
      <c r="CU15" s="5">
        <v>366</v>
      </c>
      <c r="CV15" s="6">
        <v>0.11844660194174757</v>
      </c>
      <c r="CW15" s="2"/>
      <c r="CX15" s="7">
        <v>0.94724919093851134</v>
      </c>
      <c r="CY15" s="9">
        <v>0.9</v>
      </c>
      <c r="CZ15" s="8" t="s">
        <v>9</v>
      </c>
      <c r="DB15" s="2" t="s">
        <v>15</v>
      </c>
      <c r="DC15" s="2"/>
      <c r="DD15" s="2"/>
      <c r="DE15" s="2"/>
      <c r="DF15" s="2"/>
      <c r="DG15" s="2"/>
      <c r="DH15" s="5">
        <v>261</v>
      </c>
      <c r="DI15" s="6">
        <v>8.4411384217335059E-2</v>
      </c>
      <c r="DJ15" s="2"/>
      <c r="DK15" s="7">
        <v>0.96410090556274253</v>
      </c>
      <c r="DL15" s="9">
        <v>0.9</v>
      </c>
      <c r="DM15" s="8" t="s">
        <v>9</v>
      </c>
      <c r="DO15" s="2" t="s">
        <v>15</v>
      </c>
      <c r="DP15" s="2"/>
      <c r="DQ15" s="2"/>
      <c r="DR15" s="2"/>
      <c r="DS15" s="2"/>
      <c r="DT15" s="2"/>
      <c r="DU15" s="5">
        <v>300</v>
      </c>
      <c r="DV15" s="6">
        <v>0.10214504596527069</v>
      </c>
      <c r="DW15" s="2"/>
      <c r="DX15" s="7">
        <v>0.9686755192373171</v>
      </c>
      <c r="DY15" s="9">
        <v>0.9</v>
      </c>
      <c r="DZ15" s="8" t="s">
        <v>9</v>
      </c>
      <c r="EB15" s="2" t="s">
        <v>15</v>
      </c>
      <c r="EC15" s="2"/>
      <c r="ED15" s="2"/>
      <c r="EE15" s="2"/>
      <c r="EF15" s="2"/>
      <c r="EG15" s="2"/>
      <c r="EH15" s="5">
        <v>140</v>
      </c>
      <c r="EI15" s="6">
        <v>6.508600650860065E-2</v>
      </c>
      <c r="EJ15" s="2"/>
      <c r="EK15" s="7">
        <v>0.98651789865178985</v>
      </c>
      <c r="EL15" s="9">
        <v>0.9</v>
      </c>
      <c r="EM15" s="8" t="s">
        <v>9</v>
      </c>
      <c r="EO15" s="2" t="s">
        <v>15</v>
      </c>
      <c r="EP15" s="2"/>
      <c r="EQ15" s="2"/>
      <c r="ER15" s="2"/>
      <c r="ES15" s="2"/>
      <c r="ET15" s="2"/>
      <c r="EU15" s="5">
        <v>230</v>
      </c>
      <c r="EV15" s="6">
        <v>8.4279956027849032E-2</v>
      </c>
      <c r="EW15" s="2"/>
      <c r="EX15" s="7">
        <v>0.97471601319164525</v>
      </c>
      <c r="EY15" s="9">
        <v>0.9</v>
      </c>
      <c r="EZ15" s="8" t="s">
        <v>9</v>
      </c>
      <c r="FB15" s="2" t="s">
        <v>15</v>
      </c>
      <c r="FC15" s="2"/>
      <c r="FD15" s="2"/>
      <c r="FE15" s="2"/>
      <c r="FF15" s="2"/>
      <c r="FG15" s="2"/>
      <c r="FH15" s="5">
        <f t="shared" ref="FH15:FH17" si="2">+H15+U15+AH15+AU15+BH15+BU15+CH15+CU15+DH15+DU15+EH15+EU15</f>
        <v>1773</v>
      </c>
      <c r="FI15" s="6">
        <f t="shared" ref="FI15:FI17" si="3">+FH15/$FH$18</f>
        <v>8.9568072745642838E-2</v>
      </c>
      <c r="FJ15" s="2"/>
      <c r="FK15" s="7">
        <f>+FI14+FI15</f>
        <v>0.96797171002778482</v>
      </c>
      <c r="FL15" s="9">
        <v>0.9</v>
      </c>
      <c r="FM15" s="8" t="s">
        <v>9</v>
      </c>
      <c r="FO15" s="54"/>
      <c r="FP15" s="67"/>
      <c r="FQ15" s="71" t="s">
        <v>63</v>
      </c>
      <c r="FR15" s="72"/>
      <c r="FS15" s="22">
        <v>321</v>
      </c>
      <c r="FT15" s="22">
        <v>166</v>
      </c>
      <c r="FU15" s="22">
        <v>127</v>
      </c>
      <c r="FV15" s="22">
        <v>335</v>
      </c>
      <c r="FW15" s="22">
        <v>118</v>
      </c>
      <c r="FX15" s="22">
        <v>359</v>
      </c>
      <c r="FY15" s="22">
        <v>1826</v>
      </c>
      <c r="FZ15" s="22">
        <v>1302</v>
      </c>
      <c r="GA15" s="22">
        <v>197</v>
      </c>
      <c r="GB15" s="22">
        <v>667</v>
      </c>
      <c r="GC15" s="22">
        <v>269</v>
      </c>
      <c r="GD15" s="22">
        <v>707</v>
      </c>
      <c r="GE15" s="23">
        <v>6394</v>
      </c>
      <c r="GF15" s="24">
        <v>1</v>
      </c>
    </row>
    <row r="16" spans="2:188" ht="15.75" x14ac:dyDescent="0.25">
      <c r="B16" s="2" t="s">
        <v>16</v>
      </c>
      <c r="C16" s="2"/>
      <c r="D16" s="2"/>
      <c r="E16" s="2"/>
      <c r="F16" s="2"/>
      <c r="G16" s="2"/>
      <c r="H16" s="5">
        <v>9</v>
      </c>
      <c r="I16" s="6">
        <v>1.7208413001912046E-2</v>
      </c>
      <c r="J16" s="2"/>
      <c r="K16" s="7">
        <v>1</v>
      </c>
      <c r="L16" s="9">
        <v>1</v>
      </c>
      <c r="M16" s="8" t="s">
        <v>9</v>
      </c>
      <c r="O16" s="2" t="s">
        <v>16</v>
      </c>
      <c r="P16" s="2"/>
      <c r="Q16" s="2"/>
      <c r="R16" s="2"/>
      <c r="S16" s="2"/>
      <c r="T16" s="2"/>
      <c r="U16" s="5">
        <v>11</v>
      </c>
      <c r="V16" s="6">
        <v>3.3639143730886847E-2</v>
      </c>
      <c r="W16" s="2"/>
      <c r="X16" s="7">
        <v>1</v>
      </c>
      <c r="Y16" s="9">
        <v>1</v>
      </c>
      <c r="Z16" s="8" t="s">
        <v>9</v>
      </c>
      <c r="AB16" s="2" t="s">
        <v>16</v>
      </c>
      <c r="AC16" s="2"/>
      <c r="AD16" s="2"/>
      <c r="AE16" s="2"/>
      <c r="AF16" s="2"/>
      <c r="AG16" s="2"/>
      <c r="AH16" s="5">
        <v>12</v>
      </c>
      <c r="AI16" s="6">
        <v>2.5052192066805846E-2</v>
      </c>
      <c r="AJ16" s="2"/>
      <c r="AK16" s="7">
        <v>0.98747390396659707</v>
      </c>
      <c r="AL16" s="9">
        <v>1</v>
      </c>
      <c r="AM16" s="30" t="s">
        <v>77</v>
      </c>
      <c r="AO16" s="2" t="s">
        <v>16</v>
      </c>
      <c r="AP16" s="2"/>
      <c r="AQ16" s="2"/>
      <c r="AR16" s="2"/>
      <c r="AS16" s="2"/>
      <c r="AT16" s="2"/>
      <c r="AU16" s="5">
        <v>18</v>
      </c>
      <c r="AV16" s="6">
        <v>3.0716723549488054E-2</v>
      </c>
      <c r="AW16" s="2"/>
      <c r="AX16" s="7">
        <v>1</v>
      </c>
      <c r="AY16" s="9">
        <v>1</v>
      </c>
      <c r="AZ16" s="8" t="s">
        <v>9</v>
      </c>
      <c r="BB16" s="2" t="s">
        <v>16</v>
      </c>
      <c r="BC16" s="2"/>
      <c r="BD16" s="2"/>
      <c r="BE16" s="2"/>
      <c r="BF16" s="2"/>
      <c r="BG16" s="2"/>
      <c r="BH16" s="5">
        <v>9</v>
      </c>
      <c r="BI16" s="6">
        <v>1.1688311688311689E-2</v>
      </c>
      <c r="BJ16" s="2"/>
      <c r="BK16" s="7">
        <v>1</v>
      </c>
      <c r="BL16" s="9">
        <v>1</v>
      </c>
      <c r="BM16" s="8" t="s">
        <v>9</v>
      </c>
      <c r="BO16" s="2" t="s">
        <v>16</v>
      </c>
      <c r="BP16" s="2"/>
      <c r="BQ16" s="2"/>
      <c r="BR16" s="2"/>
      <c r="BS16" s="2"/>
      <c r="BT16" s="2"/>
      <c r="BU16" s="5">
        <v>45</v>
      </c>
      <c r="BV16" s="6">
        <v>3.7751677852348994E-2</v>
      </c>
      <c r="BW16" s="2"/>
      <c r="BX16" s="7">
        <v>1</v>
      </c>
      <c r="BY16" s="9">
        <v>1</v>
      </c>
      <c r="BZ16" s="8" t="s">
        <v>9</v>
      </c>
      <c r="CB16" s="2" t="s">
        <v>16</v>
      </c>
      <c r="CC16" s="2"/>
      <c r="CD16" s="2"/>
      <c r="CE16" s="2"/>
      <c r="CF16" s="2"/>
      <c r="CG16" s="2"/>
      <c r="CH16" s="5">
        <v>60</v>
      </c>
      <c r="CI16" s="6">
        <v>3.1266284523189164E-2</v>
      </c>
      <c r="CJ16" s="2"/>
      <c r="CK16" s="7">
        <v>1</v>
      </c>
      <c r="CL16" s="9">
        <v>1</v>
      </c>
      <c r="CM16" s="8" t="s">
        <v>9</v>
      </c>
      <c r="CO16" s="2" t="s">
        <v>16</v>
      </c>
      <c r="CP16" s="2"/>
      <c r="CQ16" s="2"/>
      <c r="CR16" s="2"/>
      <c r="CS16" s="2"/>
      <c r="CT16" s="2"/>
      <c r="CU16" s="5">
        <v>143</v>
      </c>
      <c r="CV16" s="6">
        <v>4.6278317152103558E-2</v>
      </c>
      <c r="CW16" s="2"/>
      <c r="CX16" s="7">
        <v>0.99352750809061485</v>
      </c>
      <c r="CY16" s="9">
        <v>1</v>
      </c>
      <c r="CZ16" s="30" t="s">
        <v>77</v>
      </c>
      <c r="DB16" s="2" t="s">
        <v>16</v>
      </c>
      <c r="DC16" s="2"/>
      <c r="DD16" s="2"/>
      <c r="DE16" s="2"/>
      <c r="DF16" s="2"/>
      <c r="DG16" s="2"/>
      <c r="DH16" s="5">
        <v>111</v>
      </c>
      <c r="DI16" s="6">
        <v>3.5899094437257438E-2</v>
      </c>
      <c r="DJ16" s="2"/>
      <c r="DK16" s="7">
        <v>1</v>
      </c>
      <c r="DL16" s="9">
        <v>1</v>
      </c>
      <c r="DM16" s="8" t="s">
        <v>9</v>
      </c>
      <c r="DO16" s="2" t="s">
        <v>16</v>
      </c>
      <c r="DP16" s="2"/>
      <c r="DQ16" s="2"/>
      <c r="DR16" s="2"/>
      <c r="DS16" s="2"/>
      <c r="DT16" s="2"/>
      <c r="DU16" s="5">
        <v>80</v>
      </c>
      <c r="DV16" s="6">
        <v>2.7238678924072182E-2</v>
      </c>
      <c r="DW16" s="2"/>
      <c r="DX16" s="7">
        <v>0.99591419816138926</v>
      </c>
      <c r="DY16" s="9">
        <v>1</v>
      </c>
      <c r="DZ16" s="8" t="s">
        <v>9</v>
      </c>
      <c r="EB16" s="2" t="s">
        <v>16</v>
      </c>
      <c r="EC16" s="2"/>
      <c r="ED16" s="2"/>
      <c r="EE16" s="2"/>
      <c r="EF16" s="2"/>
      <c r="EG16" s="2"/>
      <c r="EH16" s="5">
        <v>29</v>
      </c>
      <c r="EI16" s="6">
        <v>1.3482101348210134E-2</v>
      </c>
      <c r="EJ16" s="2"/>
      <c r="EK16" s="7">
        <v>1</v>
      </c>
      <c r="EL16" s="9">
        <v>1</v>
      </c>
      <c r="EM16" s="8" t="s">
        <v>9</v>
      </c>
      <c r="EO16" s="2" t="s">
        <v>16</v>
      </c>
      <c r="EP16" s="2"/>
      <c r="EQ16" s="2"/>
      <c r="ER16" s="2"/>
      <c r="ES16" s="2"/>
      <c r="ET16" s="2"/>
      <c r="EU16" s="5">
        <v>69</v>
      </c>
      <c r="EV16" s="6">
        <v>2.5283986808354707E-2</v>
      </c>
      <c r="EW16" s="2"/>
      <c r="EX16" s="7">
        <v>1</v>
      </c>
      <c r="EY16" s="9">
        <v>1</v>
      </c>
      <c r="EZ16" s="8" t="s">
        <v>9</v>
      </c>
      <c r="FB16" s="2" t="s">
        <v>16</v>
      </c>
      <c r="FC16" s="2"/>
      <c r="FD16" s="2"/>
      <c r="FE16" s="2"/>
      <c r="FF16" s="2"/>
      <c r="FG16" s="2"/>
      <c r="FH16" s="5">
        <f t="shared" si="2"/>
        <v>596</v>
      </c>
      <c r="FI16" s="6">
        <f t="shared" si="3"/>
        <v>3.0108613286183378E-2</v>
      </c>
      <c r="FJ16" s="2"/>
      <c r="FK16" s="7">
        <f>+FI14+FI15+FI16</f>
        <v>0.99808032331396823</v>
      </c>
      <c r="FL16" s="9">
        <v>1</v>
      </c>
      <c r="FM16" s="8" t="s">
        <v>9</v>
      </c>
      <c r="FO16" s="13"/>
      <c r="FP16" s="62" t="s">
        <v>69</v>
      </c>
      <c r="FQ16" s="63"/>
      <c r="FR16" s="73"/>
      <c r="FS16" s="26">
        <v>1525</v>
      </c>
      <c r="FT16" s="26">
        <v>1035</v>
      </c>
      <c r="FU16" s="26">
        <v>1478</v>
      </c>
      <c r="FV16" s="26">
        <v>1677</v>
      </c>
      <c r="FW16" s="26">
        <v>2232</v>
      </c>
      <c r="FX16" s="26">
        <v>3816</v>
      </c>
      <c r="FY16" s="26">
        <v>5916</v>
      </c>
      <c r="FZ16" s="26">
        <v>7077</v>
      </c>
      <c r="GA16" s="26">
        <v>7354</v>
      </c>
      <c r="GB16" s="26">
        <v>7126</v>
      </c>
      <c r="GC16" s="26">
        <v>5842</v>
      </c>
      <c r="GD16" s="26">
        <v>6573</v>
      </c>
      <c r="GE16" s="27">
        <v>51651</v>
      </c>
      <c r="GF16" s="13"/>
    </row>
    <row r="17" spans="2:188" ht="15.75" x14ac:dyDescent="0.25">
      <c r="B17" s="2" t="s">
        <v>17</v>
      </c>
      <c r="C17" s="2"/>
      <c r="D17" s="2"/>
      <c r="E17" s="2"/>
      <c r="F17" s="2"/>
      <c r="G17" s="2"/>
      <c r="H17" s="5">
        <v>0</v>
      </c>
      <c r="I17" s="6">
        <v>0</v>
      </c>
      <c r="J17" s="2"/>
      <c r="K17" s="2"/>
      <c r="L17" s="2"/>
      <c r="M17" s="2"/>
      <c r="O17" s="2" t="s">
        <v>17</v>
      </c>
      <c r="P17" s="2"/>
      <c r="Q17" s="2"/>
      <c r="R17" s="2"/>
      <c r="S17" s="2"/>
      <c r="T17" s="2"/>
      <c r="U17" s="5">
        <v>0</v>
      </c>
      <c r="V17" s="6">
        <v>0</v>
      </c>
      <c r="W17" s="2"/>
      <c r="X17" s="2"/>
      <c r="Y17" s="2"/>
      <c r="Z17" s="2"/>
      <c r="AB17" s="2" t="s">
        <v>17</v>
      </c>
      <c r="AC17" s="2"/>
      <c r="AD17" s="2"/>
      <c r="AE17" s="2"/>
      <c r="AF17" s="2"/>
      <c r="AG17" s="2"/>
      <c r="AH17" s="5">
        <v>6</v>
      </c>
      <c r="AI17" s="6">
        <v>1.2526096033402923E-2</v>
      </c>
      <c r="AJ17" s="2"/>
      <c r="AK17" s="2"/>
      <c r="AL17" s="2"/>
      <c r="AM17" s="2"/>
      <c r="AO17" s="2" t="s">
        <v>17</v>
      </c>
      <c r="AP17" s="2"/>
      <c r="AQ17" s="2"/>
      <c r="AR17" s="2"/>
      <c r="AS17" s="2"/>
      <c r="AT17" s="2"/>
      <c r="AU17" s="5">
        <v>0</v>
      </c>
      <c r="AV17" s="6">
        <v>0</v>
      </c>
      <c r="AW17" s="2"/>
      <c r="AX17" s="2"/>
      <c r="AY17" s="2"/>
      <c r="AZ17" s="2"/>
      <c r="BB17" s="2" t="s">
        <v>17</v>
      </c>
      <c r="BC17" s="2"/>
      <c r="BD17" s="2"/>
      <c r="BE17" s="2"/>
      <c r="BF17" s="2"/>
      <c r="BG17" s="2"/>
      <c r="BH17" s="5">
        <v>0</v>
      </c>
      <c r="BI17" s="6">
        <v>0</v>
      </c>
      <c r="BJ17" s="2"/>
      <c r="BK17" s="2"/>
      <c r="BL17" s="2"/>
      <c r="BM17" s="2"/>
      <c r="BO17" s="2" t="s">
        <v>17</v>
      </c>
      <c r="BP17" s="2"/>
      <c r="BQ17" s="2"/>
      <c r="BR17" s="2"/>
      <c r="BS17" s="2"/>
      <c r="BT17" s="2"/>
      <c r="BU17" s="5">
        <v>0</v>
      </c>
      <c r="BV17" s="6">
        <v>0</v>
      </c>
      <c r="BW17" s="2"/>
      <c r="BX17" s="2"/>
      <c r="BY17" s="2"/>
      <c r="BZ17" s="2"/>
      <c r="CB17" s="2" t="s">
        <v>17</v>
      </c>
      <c r="CC17" s="2"/>
      <c r="CD17" s="2"/>
      <c r="CE17" s="2"/>
      <c r="CF17" s="2"/>
      <c r="CG17" s="2"/>
      <c r="CH17" s="5">
        <v>0</v>
      </c>
      <c r="CI17" s="6">
        <v>0</v>
      </c>
      <c r="CJ17" s="2"/>
      <c r="CK17" s="2"/>
      <c r="CL17" s="2"/>
      <c r="CM17" s="2"/>
      <c r="CO17" s="2" t="s">
        <v>17</v>
      </c>
      <c r="CP17" s="2"/>
      <c r="CQ17" s="2"/>
      <c r="CR17" s="2"/>
      <c r="CS17" s="2"/>
      <c r="CT17" s="2"/>
      <c r="CU17" s="5">
        <v>20</v>
      </c>
      <c r="CV17" s="6">
        <v>6.4724919093851136E-3</v>
      </c>
      <c r="CW17" s="2"/>
      <c r="CX17" s="2"/>
      <c r="CY17" s="2"/>
      <c r="CZ17" s="2"/>
      <c r="DB17" s="2" t="s">
        <v>17</v>
      </c>
      <c r="DC17" s="2"/>
      <c r="DD17" s="2"/>
      <c r="DE17" s="2"/>
      <c r="DF17" s="2"/>
      <c r="DG17" s="2"/>
      <c r="DH17" s="5">
        <v>0</v>
      </c>
      <c r="DI17" s="6">
        <v>0</v>
      </c>
      <c r="DJ17" s="2"/>
      <c r="DK17" s="2"/>
      <c r="DL17" s="2"/>
      <c r="DM17" s="2"/>
      <c r="DO17" s="2" t="s">
        <v>17</v>
      </c>
      <c r="DP17" s="2"/>
      <c r="DQ17" s="2"/>
      <c r="DR17" s="2"/>
      <c r="DS17" s="2"/>
      <c r="DT17" s="2"/>
      <c r="DU17" s="5">
        <v>12</v>
      </c>
      <c r="DV17" s="6">
        <v>4.0858018386108275E-3</v>
      </c>
      <c r="DW17" s="2"/>
      <c r="DX17" s="2"/>
      <c r="DY17" s="2"/>
      <c r="DZ17" s="2"/>
      <c r="EB17" s="2" t="s">
        <v>17</v>
      </c>
      <c r="EC17" s="2"/>
      <c r="ED17" s="2"/>
      <c r="EE17" s="2"/>
      <c r="EF17" s="2"/>
      <c r="EG17" s="2"/>
      <c r="EH17" s="5">
        <v>0</v>
      </c>
      <c r="EI17" s="6">
        <v>0</v>
      </c>
      <c r="EJ17" s="2"/>
      <c r="EK17" s="2"/>
      <c r="EL17" s="2"/>
      <c r="EM17" s="2"/>
      <c r="EO17" s="2" t="s">
        <v>17</v>
      </c>
      <c r="EP17" s="2"/>
      <c r="EQ17" s="2"/>
      <c r="ER17" s="2"/>
      <c r="ES17" s="2"/>
      <c r="ET17" s="2"/>
      <c r="EU17" s="5">
        <v>0</v>
      </c>
      <c r="EV17" s="6">
        <v>0</v>
      </c>
      <c r="EW17" s="2"/>
      <c r="EX17" s="2"/>
      <c r="EY17" s="2"/>
      <c r="EZ17" s="2"/>
      <c r="FB17" s="2" t="s">
        <v>17</v>
      </c>
      <c r="FC17" s="2"/>
      <c r="FD17" s="2"/>
      <c r="FE17" s="2"/>
      <c r="FF17" s="2"/>
      <c r="FG17" s="2"/>
      <c r="FH17" s="5">
        <f t="shared" si="2"/>
        <v>38</v>
      </c>
      <c r="FI17" s="6">
        <f t="shared" si="3"/>
        <v>1.9196766860318261E-3</v>
      </c>
      <c r="FJ17" s="2"/>
      <c r="FK17" s="2"/>
      <c r="FL17" s="2"/>
      <c r="FM17" s="2"/>
      <c r="FO17" s="13"/>
      <c r="FP17" s="58" t="s">
        <v>87</v>
      </c>
      <c r="FQ17" s="59"/>
      <c r="FR17" s="68"/>
      <c r="FS17" s="35">
        <v>0.15890382411170156</v>
      </c>
      <c r="FT17" s="35">
        <v>0.13193116634799235</v>
      </c>
      <c r="FU17" s="35">
        <v>0.34094579008073816</v>
      </c>
      <c r="FV17" s="35">
        <v>0.16202898550724637</v>
      </c>
      <c r="FW17" s="35">
        <v>0.20113544201135442</v>
      </c>
      <c r="FX17" s="35">
        <v>0.30976540303596073</v>
      </c>
      <c r="FY17" s="35">
        <v>0.46696661141368695</v>
      </c>
      <c r="FZ17" s="35">
        <v>0.56372470925601403</v>
      </c>
      <c r="GA17" s="35">
        <v>0.5693713223908331</v>
      </c>
      <c r="GB17" s="35">
        <v>0.65310237375126023</v>
      </c>
      <c r="GC17" s="35">
        <v>0.73024999999999995</v>
      </c>
      <c r="GD17" s="35">
        <v>0.57331007413868296</v>
      </c>
      <c r="GE17" s="29">
        <v>0.40511964183712257</v>
      </c>
      <c r="GF17" s="13"/>
    </row>
    <row r="18" spans="2:188" ht="15.75" x14ac:dyDescent="0.25">
      <c r="B18" s="2" t="s">
        <v>18</v>
      </c>
      <c r="C18" s="2"/>
      <c r="D18" s="2"/>
      <c r="E18" s="2"/>
      <c r="F18" s="2"/>
      <c r="G18" s="2"/>
      <c r="H18" s="10">
        <v>523</v>
      </c>
      <c r="I18" s="11">
        <v>1</v>
      </c>
      <c r="J18" s="2"/>
      <c r="K18" s="2"/>
      <c r="L18" s="2"/>
      <c r="M18" s="2"/>
      <c r="O18" s="2" t="s">
        <v>18</v>
      </c>
      <c r="P18" s="2"/>
      <c r="Q18" s="2"/>
      <c r="R18" s="2"/>
      <c r="S18" s="2"/>
      <c r="T18" s="2"/>
      <c r="U18" s="10">
        <v>327</v>
      </c>
      <c r="V18" s="11">
        <v>1</v>
      </c>
      <c r="W18" s="2"/>
      <c r="X18" s="2"/>
      <c r="Y18" s="2"/>
      <c r="Z18" s="2"/>
      <c r="AB18" s="2" t="s">
        <v>18</v>
      </c>
      <c r="AC18" s="2"/>
      <c r="AD18" s="2"/>
      <c r="AE18" s="2"/>
      <c r="AF18" s="2"/>
      <c r="AG18" s="2"/>
      <c r="AH18" s="10">
        <v>479</v>
      </c>
      <c r="AI18" s="11">
        <v>1</v>
      </c>
      <c r="AJ18" s="2"/>
      <c r="AK18" s="2"/>
      <c r="AL18" s="2"/>
      <c r="AM18" s="2"/>
      <c r="AO18" s="2" t="s">
        <v>18</v>
      </c>
      <c r="AP18" s="2"/>
      <c r="AQ18" s="2"/>
      <c r="AR18" s="2"/>
      <c r="AS18" s="2"/>
      <c r="AT18" s="2"/>
      <c r="AU18" s="10">
        <v>586</v>
      </c>
      <c r="AV18" s="11">
        <v>1</v>
      </c>
      <c r="AW18" s="2"/>
      <c r="AX18" s="2"/>
      <c r="AY18" s="2"/>
      <c r="AZ18" s="2"/>
      <c r="BB18" s="2" t="s">
        <v>18</v>
      </c>
      <c r="BC18" s="2"/>
      <c r="BD18" s="2"/>
      <c r="BE18" s="2"/>
      <c r="BF18" s="2"/>
      <c r="BG18" s="2"/>
      <c r="BH18" s="10">
        <v>770</v>
      </c>
      <c r="BI18" s="11">
        <v>1</v>
      </c>
      <c r="BJ18" s="2"/>
      <c r="BK18" s="2"/>
      <c r="BL18" s="2"/>
      <c r="BM18" s="2"/>
      <c r="BO18" s="2" t="s">
        <v>18</v>
      </c>
      <c r="BP18" s="2"/>
      <c r="BQ18" s="2"/>
      <c r="BR18" s="2"/>
      <c r="BS18" s="2"/>
      <c r="BT18" s="2"/>
      <c r="BU18" s="10">
        <v>1192</v>
      </c>
      <c r="BV18" s="11">
        <v>1</v>
      </c>
      <c r="BW18" s="2"/>
      <c r="BX18" s="2"/>
      <c r="BY18" s="2"/>
      <c r="BZ18" s="2"/>
      <c r="CB18" s="2" t="s">
        <v>18</v>
      </c>
      <c r="CC18" s="2"/>
      <c r="CD18" s="2"/>
      <c r="CE18" s="2"/>
      <c r="CF18" s="2"/>
      <c r="CG18" s="2"/>
      <c r="CH18" s="10">
        <v>1919</v>
      </c>
      <c r="CI18" s="11">
        <v>1</v>
      </c>
      <c r="CJ18" s="2"/>
      <c r="CK18" s="2"/>
      <c r="CL18" s="2"/>
      <c r="CM18" s="2"/>
      <c r="CO18" s="2" t="s">
        <v>18</v>
      </c>
      <c r="CP18" s="2"/>
      <c r="CQ18" s="2"/>
      <c r="CR18" s="2"/>
      <c r="CS18" s="2"/>
      <c r="CT18" s="2"/>
      <c r="CU18" s="10">
        <v>3090</v>
      </c>
      <c r="CV18" s="11">
        <v>1</v>
      </c>
      <c r="CW18" s="2"/>
      <c r="CX18" s="2"/>
      <c r="CY18" s="2"/>
      <c r="CZ18" s="2"/>
      <c r="DB18" s="2" t="s">
        <v>18</v>
      </c>
      <c r="DC18" s="2"/>
      <c r="DD18" s="2"/>
      <c r="DE18" s="2"/>
      <c r="DF18" s="2"/>
      <c r="DG18" s="2"/>
      <c r="DH18" s="10">
        <v>3092</v>
      </c>
      <c r="DI18" s="11">
        <v>1</v>
      </c>
      <c r="DJ18" s="2"/>
      <c r="DK18" s="2"/>
      <c r="DL18" s="2"/>
      <c r="DM18" s="2"/>
      <c r="DO18" s="2" t="s">
        <v>18</v>
      </c>
      <c r="DP18" s="2"/>
      <c r="DQ18" s="2"/>
      <c r="DR18" s="2"/>
      <c r="DS18" s="2"/>
      <c r="DT18" s="2"/>
      <c r="DU18" s="10">
        <v>2937</v>
      </c>
      <c r="DV18" s="11">
        <v>1</v>
      </c>
      <c r="DW18" s="2"/>
      <c r="DX18" s="2"/>
      <c r="DY18" s="2"/>
      <c r="DZ18" s="2"/>
      <c r="EB18" s="2" t="s">
        <v>18</v>
      </c>
      <c r="EC18" s="2"/>
      <c r="ED18" s="2"/>
      <c r="EE18" s="2"/>
      <c r="EF18" s="2"/>
      <c r="EG18" s="2"/>
      <c r="EH18" s="10">
        <v>2151</v>
      </c>
      <c r="EI18" s="11">
        <v>1</v>
      </c>
      <c r="EJ18" s="2"/>
      <c r="EK18" s="2"/>
      <c r="EL18" s="2"/>
      <c r="EM18" s="2"/>
      <c r="EO18" s="2" t="s">
        <v>18</v>
      </c>
      <c r="EP18" s="2"/>
      <c r="EQ18" s="2"/>
      <c r="ER18" s="2"/>
      <c r="ES18" s="2"/>
      <c r="ET18" s="2"/>
      <c r="EU18" s="10">
        <v>2729</v>
      </c>
      <c r="EV18" s="11">
        <v>1</v>
      </c>
      <c r="EW18" s="2"/>
      <c r="EX18" s="2"/>
      <c r="EY18" s="2"/>
      <c r="EZ18" s="2"/>
      <c r="FB18" s="2" t="s">
        <v>18</v>
      </c>
      <c r="FC18" s="2"/>
      <c r="FD18" s="2"/>
      <c r="FE18" s="2"/>
      <c r="FF18" s="2"/>
      <c r="FG18" s="2"/>
      <c r="FH18" s="10">
        <f>SUM(FH14:FH17)</f>
        <v>19795</v>
      </c>
      <c r="FI18" s="11">
        <f>SUM(FI14:FI17)</f>
        <v>1</v>
      </c>
      <c r="FJ18" s="2"/>
      <c r="FK18" s="2"/>
      <c r="FL18" s="2"/>
      <c r="FM18" s="2"/>
      <c r="FO18" s="13"/>
      <c r="FP18" s="62" t="s">
        <v>71</v>
      </c>
      <c r="FQ18" s="63"/>
      <c r="FR18" s="73"/>
      <c r="FS18" s="26">
        <v>321</v>
      </c>
      <c r="FT18" s="26">
        <v>166</v>
      </c>
      <c r="FU18" s="26">
        <v>127</v>
      </c>
      <c r="FV18" s="26">
        <v>335</v>
      </c>
      <c r="FW18" s="26">
        <v>118</v>
      </c>
      <c r="FX18" s="26">
        <v>359</v>
      </c>
      <c r="FY18" s="26">
        <v>1826</v>
      </c>
      <c r="FZ18" s="26">
        <v>1302</v>
      </c>
      <c r="GA18" s="26">
        <v>197</v>
      </c>
      <c r="GB18" s="26">
        <v>667</v>
      </c>
      <c r="GC18" s="26">
        <v>269</v>
      </c>
      <c r="GD18" s="26">
        <v>707</v>
      </c>
      <c r="GE18" s="27">
        <v>6394</v>
      </c>
      <c r="GF18" s="13"/>
    </row>
    <row r="19" spans="2:188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O19" s="13"/>
      <c r="FP19" s="58" t="s">
        <v>88</v>
      </c>
      <c r="FQ19" s="59"/>
      <c r="FR19" s="68"/>
      <c r="FS19" s="35">
        <v>0.28533333333333333</v>
      </c>
      <c r="FT19" s="35">
        <v>0.12090313182811362</v>
      </c>
      <c r="FU19" s="35">
        <v>0.28222222222222221</v>
      </c>
      <c r="FV19" s="35">
        <v>0.18276050190943807</v>
      </c>
      <c r="FW19" s="35">
        <v>0.30025445292620867</v>
      </c>
      <c r="FX19" s="35">
        <v>0.22664141414141414</v>
      </c>
      <c r="FY19" s="35">
        <v>0.3307371852925195</v>
      </c>
      <c r="FZ19" s="35">
        <v>0.33367503844182472</v>
      </c>
      <c r="GA19" s="35">
        <v>0.38703339882121807</v>
      </c>
      <c r="GB19" s="35">
        <v>0.48650619985412108</v>
      </c>
      <c r="GC19" s="35">
        <v>0.5009310986964618</v>
      </c>
      <c r="GD19" s="35">
        <v>0.49858956276445698</v>
      </c>
      <c r="GE19" s="29">
        <v>0.32796562835261095</v>
      </c>
      <c r="GF19" s="13"/>
    </row>
    <row r="20" spans="2:188" ht="15.75" x14ac:dyDescent="0.25">
      <c r="B20" s="2" t="s">
        <v>19</v>
      </c>
      <c r="C20" s="2"/>
      <c r="D20" s="2"/>
      <c r="E20" s="2"/>
      <c r="F20" s="2"/>
      <c r="G20" s="2"/>
      <c r="H20" s="5">
        <v>281</v>
      </c>
      <c r="I20" s="6">
        <v>1</v>
      </c>
      <c r="J20" s="2"/>
      <c r="K20" s="7">
        <v>1</v>
      </c>
      <c r="L20" s="7">
        <v>0.8</v>
      </c>
      <c r="M20" s="8" t="s">
        <v>9</v>
      </c>
      <c r="O20" s="2" t="s">
        <v>19</v>
      </c>
      <c r="P20" s="2"/>
      <c r="Q20" s="2"/>
      <c r="R20" s="2"/>
      <c r="S20" s="2"/>
      <c r="T20" s="2"/>
      <c r="U20" s="5">
        <v>244</v>
      </c>
      <c r="V20" s="6">
        <v>1</v>
      </c>
      <c r="W20" s="2"/>
      <c r="X20" s="7">
        <v>1</v>
      </c>
      <c r="Y20" s="7">
        <v>0.8</v>
      </c>
      <c r="Z20" s="8" t="s">
        <v>9</v>
      </c>
      <c r="AB20" s="2" t="s">
        <v>19</v>
      </c>
      <c r="AC20" s="2"/>
      <c r="AD20" s="2"/>
      <c r="AE20" s="2"/>
      <c r="AF20" s="2"/>
      <c r="AG20" s="2"/>
      <c r="AH20" s="5">
        <v>345</v>
      </c>
      <c r="AI20" s="6">
        <v>1</v>
      </c>
      <c r="AJ20" s="2"/>
      <c r="AK20" s="7">
        <v>1</v>
      </c>
      <c r="AL20" s="7">
        <v>0.8</v>
      </c>
      <c r="AM20" s="8" t="s">
        <v>9</v>
      </c>
      <c r="AO20" s="2" t="s">
        <v>19</v>
      </c>
      <c r="AP20" s="2"/>
      <c r="AQ20" s="2"/>
      <c r="AR20" s="2"/>
      <c r="AS20" s="2"/>
      <c r="AT20" s="2"/>
      <c r="AU20" s="5">
        <v>307</v>
      </c>
      <c r="AV20" s="6">
        <v>1</v>
      </c>
      <c r="AW20" s="2"/>
      <c r="AX20" s="7">
        <v>1</v>
      </c>
      <c r="AY20" s="7">
        <v>0.8</v>
      </c>
      <c r="AZ20" s="8" t="s">
        <v>9</v>
      </c>
      <c r="BB20" s="2" t="s">
        <v>19</v>
      </c>
      <c r="BC20" s="2"/>
      <c r="BD20" s="2"/>
      <c r="BE20" s="2"/>
      <c r="BF20" s="2"/>
      <c r="BG20" s="2"/>
      <c r="BH20" s="5">
        <v>434</v>
      </c>
      <c r="BI20" s="6">
        <v>1</v>
      </c>
      <c r="BJ20" s="2"/>
      <c r="BK20" s="7">
        <v>1</v>
      </c>
      <c r="BL20" s="7">
        <v>0.8</v>
      </c>
      <c r="BM20" s="8" t="s">
        <v>9</v>
      </c>
      <c r="BO20" s="2" t="s">
        <v>19</v>
      </c>
      <c r="BP20" s="2"/>
      <c r="BQ20" s="2"/>
      <c r="BR20" s="2"/>
      <c r="BS20" s="2"/>
      <c r="BT20" s="2"/>
      <c r="BU20" s="5">
        <v>793</v>
      </c>
      <c r="BV20" s="6">
        <v>1</v>
      </c>
      <c r="BW20" s="2"/>
      <c r="BX20" s="7">
        <v>1</v>
      </c>
      <c r="BY20" s="7">
        <v>0.8</v>
      </c>
      <c r="BZ20" s="8" t="s">
        <v>9</v>
      </c>
      <c r="CB20" s="2" t="s">
        <v>19</v>
      </c>
      <c r="CC20" s="2"/>
      <c r="CD20" s="2"/>
      <c r="CE20" s="2"/>
      <c r="CF20" s="2"/>
      <c r="CG20" s="2"/>
      <c r="CH20" s="5">
        <v>1241</v>
      </c>
      <c r="CI20" s="6">
        <v>1</v>
      </c>
      <c r="CJ20" s="2"/>
      <c r="CK20" s="7">
        <v>1</v>
      </c>
      <c r="CL20" s="7">
        <v>0.8</v>
      </c>
      <c r="CM20" s="8" t="s">
        <v>9</v>
      </c>
      <c r="CO20" s="2" t="s">
        <v>19</v>
      </c>
      <c r="CP20" s="2"/>
      <c r="CQ20" s="2"/>
      <c r="CR20" s="2"/>
      <c r="CS20" s="2"/>
      <c r="CT20" s="2"/>
      <c r="CU20" s="5">
        <v>1096</v>
      </c>
      <c r="CV20" s="6">
        <v>1</v>
      </c>
      <c r="CW20" s="2"/>
      <c r="CX20" s="7">
        <v>1</v>
      </c>
      <c r="CY20" s="7">
        <v>0.8</v>
      </c>
      <c r="CZ20" s="8" t="s">
        <v>9</v>
      </c>
      <c r="DB20" s="2" t="s">
        <v>19</v>
      </c>
      <c r="DC20" s="2"/>
      <c r="DD20" s="2"/>
      <c r="DE20" s="2"/>
      <c r="DF20" s="2"/>
      <c r="DG20" s="2"/>
      <c r="DH20" s="5">
        <v>1071</v>
      </c>
      <c r="DI20" s="6">
        <v>0.99906716417910446</v>
      </c>
      <c r="DJ20" s="2"/>
      <c r="DK20" s="7">
        <v>0.99906716417910446</v>
      </c>
      <c r="DL20" s="7">
        <v>0.8</v>
      </c>
      <c r="DM20" s="8" t="s">
        <v>9</v>
      </c>
      <c r="DO20" s="2" t="s">
        <v>19</v>
      </c>
      <c r="DP20" s="2"/>
      <c r="DQ20" s="2"/>
      <c r="DR20" s="2"/>
      <c r="DS20" s="2"/>
      <c r="DT20" s="2"/>
      <c r="DU20" s="5">
        <v>1093</v>
      </c>
      <c r="DV20" s="6">
        <v>0.99544626593806917</v>
      </c>
      <c r="DW20" s="2"/>
      <c r="DX20" s="7">
        <v>0.99544626593806917</v>
      </c>
      <c r="DY20" s="7">
        <v>0.8</v>
      </c>
      <c r="DZ20" s="8" t="s">
        <v>9</v>
      </c>
      <c r="EB20" s="2" t="s">
        <v>19</v>
      </c>
      <c r="EC20" s="2"/>
      <c r="ED20" s="2"/>
      <c r="EE20" s="2"/>
      <c r="EF20" s="2"/>
      <c r="EG20" s="2"/>
      <c r="EH20" s="5">
        <v>963</v>
      </c>
      <c r="EI20" s="6">
        <v>0.9948347107438017</v>
      </c>
      <c r="EJ20" s="2"/>
      <c r="EK20" s="7">
        <v>0.9948347107438017</v>
      </c>
      <c r="EL20" s="7">
        <v>0.8</v>
      </c>
      <c r="EM20" s="8" t="s">
        <v>9</v>
      </c>
      <c r="EO20" s="2" t="s">
        <v>19</v>
      </c>
      <c r="EP20" s="2"/>
      <c r="EQ20" s="2"/>
      <c r="ER20" s="2"/>
      <c r="ES20" s="2"/>
      <c r="ET20" s="2"/>
      <c r="EU20" s="5">
        <v>1094</v>
      </c>
      <c r="EV20" s="6">
        <v>0.99908675799086755</v>
      </c>
      <c r="EW20" s="2"/>
      <c r="EX20" s="7">
        <v>0.99908675799086755</v>
      </c>
      <c r="EY20" s="7">
        <v>0.8</v>
      </c>
      <c r="EZ20" s="8" t="s">
        <v>9</v>
      </c>
      <c r="FB20" s="2" t="s">
        <v>19</v>
      </c>
      <c r="FC20" s="2"/>
      <c r="FD20" s="2"/>
      <c r="FE20" s="2"/>
      <c r="FF20" s="2"/>
      <c r="FG20" s="2"/>
      <c r="FH20" s="5">
        <f>+H20+U20+AH20+AU20+BH20+BU20+CH20+CU20+DH20+DU20+EH20+EU20</f>
        <v>8962</v>
      </c>
      <c r="FI20" s="6">
        <f>+FH20/$FH$24</f>
        <v>0.99866280365500337</v>
      </c>
      <c r="FJ20" s="2"/>
      <c r="FK20" s="7">
        <f>+FI20</f>
        <v>0.99866280365500337</v>
      </c>
      <c r="FL20" s="7">
        <v>0.8</v>
      </c>
      <c r="FM20" s="8" t="s">
        <v>9</v>
      </c>
      <c r="FO20" s="13"/>
      <c r="FP20" s="62" t="s">
        <v>53</v>
      </c>
      <c r="FQ20" s="63"/>
      <c r="FR20" s="73"/>
      <c r="FS20" s="26">
        <v>1846</v>
      </c>
      <c r="FT20" s="26">
        <v>1201</v>
      </c>
      <c r="FU20" s="26">
        <v>1605</v>
      </c>
      <c r="FV20" s="26">
        <v>2012</v>
      </c>
      <c r="FW20" s="26">
        <v>2350</v>
      </c>
      <c r="FX20" s="26">
        <v>4175</v>
      </c>
      <c r="FY20" s="26">
        <v>7742</v>
      </c>
      <c r="FZ20" s="26">
        <v>8379</v>
      </c>
      <c r="GA20" s="26">
        <v>7551</v>
      </c>
      <c r="GB20" s="26">
        <v>7793</v>
      </c>
      <c r="GC20" s="26">
        <v>6111</v>
      </c>
      <c r="GD20" s="26">
        <v>7280</v>
      </c>
      <c r="GE20" s="27">
        <v>58045</v>
      </c>
      <c r="GF20" s="13"/>
    </row>
    <row r="21" spans="2:188" ht="15.75" x14ac:dyDescent="0.25">
      <c r="B21" s="2" t="s">
        <v>20</v>
      </c>
      <c r="C21" s="2"/>
      <c r="D21" s="2"/>
      <c r="E21" s="2"/>
      <c r="F21" s="2"/>
      <c r="G21" s="2"/>
      <c r="H21" s="5">
        <v>0</v>
      </c>
      <c r="I21" s="6">
        <v>0</v>
      </c>
      <c r="J21" s="2"/>
      <c r="K21" s="7">
        <v>1</v>
      </c>
      <c r="L21" s="9">
        <v>0.9</v>
      </c>
      <c r="M21" s="8" t="s">
        <v>9</v>
      </c>
      <c r="O21" s="2" t="s">
        <v>20</v>
      </c>
      <c r="P21" s="2"/>
      <c r="Q21" s="2"/>
      <c r="R21" s="2"/>
      <c r="S21" s="2"/>
      <c r="T21" s="2"/>
      <c r="U21" s="5">
        <v>0</v>
      </c>
      <c r="V21" s="6">
        <v>0</v>
      </c>
      <c r="W21" s="2"/>
      <c r="X21" s="7">
        <v>1</v>
      </c>
      <c r="Y21" s="9">
        <v>0.9</v>
      </c>
      <c r="Z21" s="8" t="s">
        <v>9</v>
      </c>
      <c r="AB21" s="2" t="s">
        <v>20</v>
      </c>
      <c r="AC21" s="2"/>
      <c r="AD21" s="2"/>
      <c r="AE21" s="2"/>
      <c r="AF21" s="2"/>
      <c r="AG21" s="2"/>
      <c r="AH21" s="5">
        <v>0</v>
      </c>
      <c r="AI21" s="6">
        <v>0</v>
      </c>
      <c r="AJ21" s="2"/>
      <c r="AK21" s="7">
        <v>1</v>
      </c>
      <c r="AL21" s="9">
        <v>0.9</v>
      </c>
      <c r="AM21" s="8" t="s">
        <v>9</v>
      </c>
      <c r="AO21" s="2" t="s">
        <v>20</v>
      </c>
      <c r="AP21" s="2"/>
      <c r="AQ21" s="2"/>
      <c r="AR21" s="2"/>
      <c r="AS21" s="2"/>
      <c r="AT21" s="2"/>
      <c r="AU21" s="5">
        <v>0</v>
      </c>
      <c r="AV21" s="6">
        <v>0</v>
      </c>
      <c r="AW21" s="2"/>
      <c r="AX21" s="7">
        <v>1</v>
      </c>
      <c r="AY21" s="9">
        <v>0.9</v>
      </c>
      <c r="AZ21" s="8" t="s">
        <v>9</v>
      </c>
      <c r="BB21" s="2" t="s">
        <v>20</v>
      </c>
      <c r="BC21" s="2"/>
      <c r="BD21" s="2"/>
      <c r="BE21" s="2"/>
      <c r="BF21" s="2"/>
      <c r="BG21" s="2"/>
      <c r="BH21" s="5">
        <v>0</v>
      </c>
      <c r="BI21" s="6">
        <v>0</v>
      </c>
      <c r="BJ21" s="2"/>
      <c r="BK21" s="7">
        <v>1</v>
      </c>
      <c r="BL21" s="9">
        <v>0.9</v>
      </c>
      <c r="BM21" s="8" t="s">
        <v>9</v>
      </c>
      <c r="BO21" s="2" t="s">
        <v>20</v>
      </c>
      <c r="BP21" s="2"/>
      <c r="BQ21" s="2"/>
      <c r="BR21" s="2"/>
      <c r="BS21" s="2"/>
      <c r="BT21" s="2"/>
      <c r="BU21" s="5">
        <v>0</v>
      </c>
      <c r="BV21" s="6">
        <v>0</v>
      </c>
      <c r="BW21" s="2"/>
      <c r="BX21" s="7">
        <v>1</v>
      </c>
      <c r="BY21" s="9">
        <v>0.9</v>
      </c>
      <c r="BZ21" s="8" t="s">
        <v>9</v>
      </c>
      <c r="CB21" s="2" t="s">
        <v>20</v>
      </c>
      <c r="CC21" s="2"/>
      <c r="CD21" s="2"/>
      <c r="CE21" s="2"/>
      <c r="CF21" s="2"/>
      <c r="CG21" s="2"/>
      <c r="CH21" s="5">
        <v>0</v>
      </c>
      <c r="CI21" s="6">
        <v>0</v>
      </c>
      <c r="CJ21" s="2"/>
      <c r="CK21" s="7">
        <v>1</v>
      </c>
      <c r="CL21" s="9">
        <v>0.9</v>
      </c>
      <c r="CM21" s="8" t="s">
        <v>9</v>
      </c>
      <c r="CO21" s="2" t="s">
        <v>20</v>
      </c>
      <c r="CP21" s="2"/>
      <c r="CQ21" s="2"/>
      <c r="CR21" s="2"/>
      <c r="CS21" s="2"/>
      <c r="CT21" s="2"/>
      <c r="CU21" s="5">
        <v>0</v>
      </c>
      <c r="CV21" s="6">
        <v>0</v>
      </c>
      <c r="CW21" s="2"/>
      <c r="CX21" s="7">
        <v>1</v>
      </c>
      <c r="CY21" s="9">
        <v>0.9</v>
      </c>
      <c r="CZ21" s="8" t="s">
        <v>9</v>
      </c>
      <c r="DB21" s="2" t="s">
        <v>20</v>
      </c>
      <c r="DC21" s="2"/>
      <c r="DD21" s="2"/>
      <c r="DE21" s="2"/>
      <c r="DF21" s="2"/>
      <c r="DG21" s="2"/>
      <c r="DH21" s="5">
        <v>1</v>
      </c>
      <c r="DI21" s="6">
        <v>9.3283582089552237E-4</v>
      </c>
      <c r="DJ21" s="2"/>
      <c r="DK21" s="7">
        <v>1</v>
      </c>
      <c r="DL21" s="9">
        <v>0.9</v>
      </c>
      <c r="DM21" s="8" t="s">
        <v>9</v>
      </c>
      <c r="DO21" s="2" t="s">
        <v>20</v>
      </c>
      <c r="DP21" s="2"/>
      <c r="DQ21" s="2"/>
      <c r="DR21" s="2"/>
      <c r="DS21" s="2"/>
      <c r="DT21" s="2"/>
      <c r="DU21" s="5">
        <v>2</v>
      </c>
      <c r="DV21" s="6">
        <v>1.8214936247723133E-3</v>
      </c>
      <c r="DW21" s="2"/>
      <c r="DX21" s="7">
        <v>0.99726775956284153</v>
      </c>
      <c r="DY21" s="9">
        <v>0.9</v>
      </c>
      <c r="DZ21" s="8" t="s">
        <v>9</v>
      </c>
      <c r="EB21" s="2" t="s">
        <v>20</v>
      </c>
      <c r="EC21" s="2"/>
      <c r="ED21" s="2"/>
      <c r="EE21" s="2"/>
      <c r="EF21" s="2"/>
      <c r="EG21" s="2"/>
      <c r="EH21" s="5">
        <v>0</v>
      </c>
      <c r="EI21" s="6">
        <v>0</v>
      </c>
      <c r="EJ21" s="2"/>
      <c r="EK21" s="7">
        <v>0.9948347107438017</v>
      </c>
      <c r="EL21" s="9">
        <v>0.9</v>
      </c>
      <c r="EM21" s="8" t="s">
        <v>9</v>
      </c>
      <c r="EO21" s="2" t="s">
        <v>20</v>
      </c>
      <c r="EP21" s="2"/>
      <c r="EQ21" s="2"/>
      <c r="ER21" s="2"/>
      <c r="ES21" s="2"/>
      <c r="ET21" s="2"/>
      <c r="EU21" s="5">
        <v>1</v>
      </c>
      <c r="EV21" s="6">
        <v>9.1324200913242006E-4</v>
      </c>
      <c r="EW21" s="2"/>
      <c r="EX21" s="7">
        <v>1</v>
      </c>
      <c r="EY21" s="9">
        <v>0.9</v>
      </c>
      <c r="EZ21" s="8" t="s">
        <v>9</v>
      </c>
      <c r="FB21" s="2" t="s">
        <v>20</v>
      </c>
      <c r="FC21" s="2"/>
      <c r="FD21" s="2"/>
      <c r="FE21" s="2"/>
      <c r="FF21" s="2"/>
      <c r="FG21" s="2"/>
      <c r="FH21" s="5">
        <f t="shared" ref="FH21:FH23" si="4">+H21+U21+AH21+AU21+BH21+BU21+CH21+CU21+DH21+DU21+EH21+EU21</f>
        <v>4</v>
      </c>
      <c r="FI21" s="6">
        <f t="shared" ref="FI21:FI23" si="5">+FH21/$FH$24</f>
        <v>4.4573211499888569E-4</v>
      </c>
      <c r="FJ21" s="2"/>
      <c r="FK21" s="7">
        <f>+FI20+FI21</f>
        <v>0.99910853577000225</v>
      </c>
      <c r="FL21" s="9">
        <v>0.9</v>
      </c>
      <c r="FM21" s="8" t="s">
        <v>9</v>
      </c>
      <c r="FO21" s="13"/>
      <c r="FP21" s="58" t="s">
        <v>89</v>
      </c>
      <c r="FQ21" s="59"/>
      <c r="FR21" s="68"/>
      <c r="FS21" s="35">
        <v>0.17216937138593547</v>
      </c>
      <c r="FT21" s="35">
        <v>0.13028856584942503</v>
      </c>
      <c r="FU21" s="35">
        <v>0.33542319749216298</v>
      </c>
      <c r="FV21" s="35">
        <v>0.16514815726832471</v>
      </c>
      <c r="FW21" s="35">
        <v>0.20452567449956485</v>
      </c>
      <c r="FX21" s="35">
        <v>0.3002949003812127</v>
      </c>
      <c r="FY21" s="35">
        <v>0.42561847168774053</v>
      </c>
      <c r="FZ21" s="35">
        <v>0.50917598444336409</v>
      </c>
      <c r="GA21" s="35">
        <v>0.56245810055865919</v>
      </c>
      <c r="GB21" s="35">
        <v>0.63450578081745646</v>
      </c>
      <c r="GC21" s="35">
        <v>0.71582523134590603</v>
      </c>
      <c r="GD21" s="35">
        <v>0.56508577194752774</v>
      </c>
      <c r="GE21" s="29">
        <v>0.39337660063977326</v>
      </c>
      <c r="GF21" s="13"/>
    </row>
    <row r="22" spans="2:188" x14ac:dyDescent="0.25">
      <c r="B22" s="2" t="s">
        <v>21</v>
      </c>
      <c r="C22" s="2"/>
      <c r="D22" s="2"/>
      <c r="E22" s="2"/>
      <c r="F22" s="2"/>
      <c r="G22" s="2"/>
      <c r="H22" s="5">
        <v>0</v>
      </c>
      <c r="I22" s="6">
        <v>0</v>
      </c>
      <c r="J22" s="2"/>
      <c r="K22" s="7">
        <v>1</v>
      </c>
      <c r="L22" s="9">
        <v>1</v>
      </c>
      <c r="M22" s="8" t="s">
        <v>9</v>
      </c>
      <c r="O22" s="2" t="s">
        <v>21</v>
      </c>
      <c r="P22" s="2"/>
      <c r="Q22" s="2"/>
      <c r="R22" s="2"/>
      <c r="S22" s="2"/>
      <c r="T22" s="2"/>
      <c r="U22" s="5">
        <v>0</v>
      </c>
      <c r="V22" s="6">
        <v>0</v>
      </c>
      <c r="W22" s="2"/>
      <c r="X22" s="7">
        <v>1</v>
      </c>
      <c r="Y22" s="9">
        <v>1</v>
      </c>
      <c r="Z22" s="8" t="s">
        <v>9</v>
      </c>
      <c r="AB22" s="2" t="s">
        <v>21</v>
      </c>
      <c r="AC22" s="2"/>
      <c r="AD22" s="2"/>
      <c r="AE22" s="2"/>
      <c r="AF22" s="2"/>
      <c r="AG22" s="2"/>
      <c r="AH22" s="5">
        <v>0</v>
      </c>
      <c r="AI22" s="6">
        <v>0</v>
      </c>
      <c r="AJ22" s="2"/>
      <c r="AK22" s="7">
        <v>1</v>
      </c>
      <c r="AL22" s="9">
        <v>1</v>
      </c>
      <c r="AM22" s="8" t="s">
        <v>9</v>
      </c>
      <c r="AO22" s="2" t="s">
        <v>21</v>
      </c>
      <c r="AP22" s="2"/>
      <c r="AQ22" s="2"/>
      <c r="AR22" s="2"/>
      <c r="AS22" s="2"/>
      <c r="AT22" s="2"/>
      <c r="AU22" s="5">
        <v>0</v>
      </c>
      <c r="AV22" s="6">
        <v>0</v>
      </c>
      <c r="AW22" s="2"/>
      <c r="AX22" s="7">
        <v>1</v>
      </c>
      <c r="AY22" s="9">
        <v>1</v>
      </c>
      <c r="AZ22" s="8" t="s">
        <v>9</v>
      </c>
      <c r="BB22" s="2" t="s">
        <v>21</v>
      </c>
      <c r="BC22" s="2"/>
      <c r="BD22" s="2"/>
      <c r="BE22" s="2"/>
      <c r="BF22" s="2"/>
      <c r="BG22" s="2"/>
      <c r="BH22" s="5">
        <v>0</v>
      </c>
      <c r="BI22" s="6">
        <v>0</v>
      </c>
      <c r="BJ22" s="2"/>
      <c r="BK22" s="7">
        <v>1</v>
      </c>
      <c r="BL22" s="9">
        <v>1</v>
      </c>
      <c r="BM22" s="8" t="s">
        <v>9</v>
      </c>
      <c r="BO22" s="2" t="s">
        <v>21</v>
      </c>
      <c r="BP22" s="2"/>
      <c r="BQ22" s="2"/>
      <c r="BR22" s="2"/>
      <c r="BS22" s="2"/>
      <c r="BT22" s="2"/>
      <c r="BU22" s="5">
        <v>0</v>
      </c>
      <c r="BV22" s="6">
        <v>0</v>
      </c>
      <c r="BW22" s="2"/>
      <c r="BX22" s="7">
        <v>1</v>
      </c>
      <c r="BY22" s="9">
        <v>1</v>
      </c>
      <c r="BZ22" s="8" t="s">
        <v>9</v>
      </c>
      <c r="CB22" s="2" t="s">
        <v>21</v>
      </c>
      <c r="CC22" s="2"/>
      <c r="CD22" s="2"/>
      <c r="CE22" s="2"/>
      <c r="CF22" s="2"/>
      <c r="CG22" s="2"/>
      <c r="CH22" s="5">
        <v>0</v>
      </c>
      <c r="CI22" s="6">
        <v>0</v>
      </c>
      <c r="CJ22" s="2"/>
      <c r="CK22" s="7">
        <v>1</v>
      </c>
      <c r="CL22" s="9">
        <v>1</v>
      </c>
      <c r="CM22" s="8" t="s">
        <v>9</v>
      </c>
      <c r="CO22" s="2" t="s">
        <v>21</v>
      </c>
      <c r="CP22" s="2"/>
      <c r="CQ22" s="2"/>
      <c r="CR22" s="2"/>
      <c r="CS22" s="2"/>
      <c r="CT22" s="2"/>
      <c r="CU22" s="5">
        <v>0</v>
      </c>
      <c r="CV22" s="6">
        <v>0</v>
      </c>
      <c r="CW22" s="2"/>
      <c r="CX22" s="7">
        <v>1</v>
      </c>
      <c r="CY22" s="9">
        <v>1</v>
      </c>
      <c r="CZ22" s="8" t="s">
        <v>9</v>
      </c>
      <c r="DB22" s="2" t="s">
        <v>21</v>
      </c>
      <c r="DC22" s="2"/>
      <c r="DD22" s="2"/>
      <c r="DE22" s="2"/>
      <c r="DF22" s="2"/>
      <c r="DG22" s="2"/>
      <c r="DH22" s="5">
        <v>0</v>
      </c>
      <c r="DI22" s="6">
        <v>0</v>
      </c>
      <c r="DJ22" s="2"/>
      <c r="DK22" s="7">
        <v>1</v>
      </c>
      <c r="DL22" s="9">
        <v>1</v>
      </c>
      <c r="DM22" s="8" t="s">
        <v>9</v>
      </c>
      <c r="DO22" s="2" t="s">
        <v>21</v>
      </c>
      <c r="DP22" s="2"/>
      <c r="DQ22" s="2"/>
      <c r="DR22" s="2"/>
      <c r="DS22" s="2"/>
      <c r="DT22" s="2"/>
      <c r="DU22" s="5">
        <v>0</v>
      </c>
      <c r="DV22" s="6">
        <v>0</v>
      </c>
      <c r="DW22" s="2"/>
      <c r="DX22" s="7">
        <v>0.99726775956284153</v>
      </c>
      <c r="DY22" s="9">
        <v>1</v>
      </c>
      <c r="DZ22" s="8" t="s">
        <v>9</v>
      </c>
      <c r="EB22" s="2" t="s">
        <v>21</v>
      </c>
      <c r="EC22" s="2"/>
      <c r="ED22" s="2"/>
      <c r="EE22" s="2"/>
      <c r="EF22" s="2"/>
      <c r="EG22" s="2"/>
      <c r="EH22" s="5">
        <v>5</v>
      </c>
      <c r="EI22" s="6">
        <v>5.1652892561983473E-3</v>
      </c>
      <c r="EJ22" s="2"/>
      <c r="EK22" s="7">
        <v>1</v>
      </c>
      <c r="EL22" s="9">
        <v>1</v>
      </c>
      <c r="EM22" s="8" t="s">
        <v>9</v>
      </c>
      <c r="EO22" s="2" t="s">
        <v>21</v>
      </c>
      <c r="EP22" s="2"/>
      <c r="EQ22" s="2"/>
      <c r="ER22" s="2"/>
      <c r="ES22" s="2"/>
      <c r="ET22" s="2"/>
      <c r="EU22" s="5">
        <v>0</v>
      </c>
      <c r="EV22" s="6">
        <v>0</v>
      </c>
      <c r="EW22" s="2"/>
      <c r="EX22" s="7">
        <v>1</v>
      </c>
      <c r="EY22" s="9">
        <v>1</v>
      </c>
      <c r="EZ22" s="8" t="s">
        <v>9</v>
      </c>
      <c r="FB22" s="2" t="s">
        <v>21</v>
      </c>
      <c r="FC22" s="2"/>
      <c r="FD22" s="2"/>
      <c r="FE22" s="2"/>
      <c r="FF22" s="2"/>
      <c r="FG22" s="2"/>
      <c r="FH22" s="5">
        <f t="shared" si="4"/>
        <v>5</v>
      </c>
      <c r="FI22" s="6">
        <f t="shared" si="5"/>
        <v>5.5716514374860708E-4</v>
      </c>
      <c r="FJ22" s="2"/>
      <c r="FK22" s="7">
        <f>+FI20+FI21+FI22</f>
        <v>0.99966570091375084</v>
      </c>
      <c r="FL22" s="9">
        <v>1</v>
      </c>
      <c r="FM22" s="8" t="s">
        <v>9</v>
      </c>
      <c r="FO22" s="13"/>
      <c r="FP22" s="13"/>
      <c r="FQ22" s="13"/>
      <c r="FR22" s="13"/>
      <c r="FS22" s="13"/>
      <c r="FT22" s="13"/>
      <c r="FU22" s="13"/>
      <c r="FV22" s="36" t="s">
        <v>90</v>
      </c>
      <c r="FW22" s="36" t="s">
        <v>90</v>
      </c>
      <c r="FX22" s="36" t="s">
        <v>90</v>
      </c>
      <c r="FY22" s="36" t="s">
        <v>90</v>
      </c>
      <c r="FZ22" s="36" t="s">
        <v>90</v>
      </c>
      <c r="GA22" s="36" t="s">
        <v>90</v>
      </c>
      <c r="GB22" s="36" t="s">
        <v>90</v>
      </c>
      <c r="GC22" s="36" t="s">
        <v>90</v>
      </c>
      <c r="GD22" s="36" t="s">
        <v>90</v>
      </c>
      <c r="GE22" s="13"/>
      <c r="GF22" s="13"/>
    </row>
    <row r="23" spans="2:188" x14ac:dyDescent="0.25">
      <c r="B23" s="2" t="s">
        <v>22</v>
      </c>
      <c r="C23" s="2"/>
      <c r="D23" s="2"/>
      <c r="E23" s="2"/>
      <c r="F23" s="2"/>
      <c r="G23" s="2"/>
      <c r="H23" s="5">
        <v>0</v>
      </c>
      <c r="I23" s="6">
        <v>0</v>
      </c>
      <c r="J23" s="2"/>
      <c r="K23" s="2"/>
      <c r="L23" s="2"/>
      <c r="M23" s="2"/>
      <c r="O23" s="2" t="s">
        <v>22</v>
      </c>
      <c r="P23" s="2"/>
      <c r="Q23" s="2"/>
      <c r="R23" s="2"/>
      <c r="S23" s="2"/>
      <c r="T23" s="2"/>
      <c r="U23" s="5">
        <v>0</v>
      </c>
      <c r="V23" s="6">
        <v>0</v>
      </c>
      <c r="W23" s="2"/>
      <c r="X23" s="2"/>
      <c r="Y23" s="2"/>
      <c r="Z23" s="2"/>
      <c r="AB23" s="2" t="s">
        <v>22</v>
      </c>
      <c r="AC23" s="2"/>
      <c r="AD23" s="2"/>
      <c r="AE23" s="2"/>
      <c r="AF23" s="2"/>
      <c r="AG23" s="2"/>
      <c r="AH23" s="5">
        <v>0</v>
      </c>
      <c r="AI23" s="6">
        <v>0</v>
      </c>
      <c r="AJ23" s="2"/>
      <c r="AK23" s="2"/>
      <c r="AL23" s="2"/>
      <c r="AM23" s="2"/>
      <c r="AO23" s="2" t="s">
        <v>22</v>
      </c>
      <c r="AP23" s="2"/>
      <c r="AQ23" s="2"/>
      <c r="AR23" s="2"/>
      <c r="AS23" s="2"/>
      <c r="AT23" s="2"/>
      <c r="AU23" s="5">
        <v>0</v>
      </c>
      <c r="AV23" s="6">
        <v>0</v>
      </c>
      <c r="AW23" s="2"/>
      <c r="AX23" s="2"/>
      <c r="AY23" s="2"/>
      <c r="AZ23" s="2"/>
      <c r="BB23" s="2" t="s">
        <v>22</v>
      </c>
      <c r="BC23" s="2"/>
      <c r="BD23" s="2"/>
      <c r="BE23" s="2"/>
      <c r="BF23" s="2"/>
      <c r="BG23" s="2"/>
      <c r="BH23" s="5">
        <v>0</v>
      </c>
      <c r="BI23" s="6">
        <v>0</v>
      </c>
      <c r="BJ23" s="2"/>
      <c r="BK23" s="2"/>
      <c r="BL23" s="2"/>
      <c r="BM23" s="2"/>
      <c r="BO23" s="2" t="s">
        <v>22</v>
      </c>
      <c r="BP23" s="2"/>
      <c r="BQ23" s="2"/>
      <c r="BR23" s="2"/>
      <c r="BS23" s="2"/>
      <c r="BT23" s="2"/>
      <c r="BU23" s="5">
        <v>0</v>
      </c>
      <c r="BV23" s="6">
        <v>0</v>
      </c>
      <c r="BW23" s="2"/>
      <c r="BX23" s="2"/>
      <c r="BY23" s="2"/>
      <c r="BZ23" s="2"/>
      <c r="CB23" s="2" t="s">
        <v>22</v>
      </c>
      <c r="CC23" s="2"/>
      <c r="CD23" s="2"/>
      <c r="CE23" s="2"/>
      <c r="CF23" s="2"/>
      <c r="CG23" s="2"/>
      <c r="CH23" s="5">
        <v>0</v>
      </c>
      <c r="CI23" s="6">
        <v>0</v>
      </c>
      <c r="CJ23" s="2"/>
      <c r="CK23" s="2"/>
      <c r="CL23" s="2"/>
      <c r="CM23" s="2"/>
      <c r="CO23" s="2" t="s">
        <v>22</v>
      </c>
      <c r="CP23" s="2"/>
      <c r="CQ23" s="2"/>
      <c r="CR23" s="2"/>
      <c r="CS23" s="2"/>
      <c r="CT23" s="2"/>
      <c r="CU23" s="5">
        <v>0</v>
      </c>
      <c r="CV23" s="6">
        <v>0</v>
      </c>
      <c r="CW23" s="2"/>
      <c r="CX23" s="2"/>
      <c r="CY23" s="2"/>
      <c r="CZ23" s="2"/>
      <c r="DB23" s="2" t="s">
        <v>22</v>
      </c>
      <c r="DC23" s="2"/>
      <c r="DD23" s="2"/>
      <c r="DE23" s="2"/>
      <c r="DF23" s="2"/>
      <c r="DG23" s="2"/>
      <c r="DH23" s="5">
        <v>0</v>
      </c>
      <c r="DI23" s="6">
        <v>0</v>
      </c>
      <c r="DJ23" s="2"/>
      <c r="DK23" s="2"/>
      <c r="DL23" s="2"/>
      <c r="DM23" s="2"/>
      <c r="DO23" s="2" t="s">
        <v>22</v>
      </c>
      <c r="DP23" s="2"/>
      <c r="DQ23" s="2"/>
      <c r="DR23" s="2"/>
      <c r="DS23" s="2"/>
      <c r="DT23" s="2"/>
      <c r="DU23" s="5">
        <v>3</v>
      </c>
      <c r="DV23" s="6">
        <v>2.7322404371584699E-3</v>
      </c>
      <c r="DW23" s="2"/>
      <c r="DX23" s="2"/>
      <c r="DY23" s="2"/>
      <c r="DZ23" s="2"/>
      <c r="EB23" s="2" t="s">
        <v>22</v>
      </c>
      <c r="EC23" s="2"/>
      <c r="ED23" s="2"/>
      <c r="EE23" s="2"/>
      <c r="EF23" s="2"/>
      <c r="EG23" s="2"/>
      <c r="EH23" s="5">
        <v>0</v>
      </c>
      <c r="EI23" s="6">
        <v>0</v>
      </c>
      <c r="EJ23" s="2"/>
      <c r="EK23" s="2"/>
      <c r="EL23" s="2"/>
      <c r="EM23" s="2"/>
      <c r="EO23" s="2" t="s">
        <v>22</v>
      </c>
      <c r="EP23" s="2"/>
      <c r="EQ23" s="2"/>
      <c r="ER23" s="2"/>
      <c r="ES23" s="2"/>
      <c r="ET23" s="2"/>
      <c r="EU23" s="5">
        <v>0</v>
      </c>
      <c r="EV23" s="6">
        <v>0</v>
      </c>
      <c r="EW23" s="2"/>
      <c r="EX23" s="2"/>
      <c r="EY23" s="2"/>
      <c r="EZ23" s="2"/>
      <c r="FB23" s="2" t="s">
        <v>22</v>
      </c>
      <c r="FC23" s="2"/>
      <c r="FD23" s="2"/>
      <c r="FE23" s="2"/>
      <c r="FF23" s="2"/>
      <c r="FG23" s="2"/>
      <c r="FH23" s="5">
        <f t="shared" si="4"/>
        <v>3</v>
      </c>
      <c r="FI23" s="6">
        <f t="shared" si="5"/>
        <v>3.3429908624916426E-4</v>
      </c>
      <c r="FJ23" s="2"/>
      <c r="FK23" s="2"/>
      <c r="FL23" s="2"/>
      <c r="FM23" s="2"/>
    </row>
    <row r="24" spans="2:188" x14ac:dyDescent="0.25">
      <c r="B24" s="2" t="s">
        <v>23</v>
      </c>
      <c r="C24" s="2"/>
      <c r="D24" s="2"/>
      <c r="E24" s="2"/>
      <c r="F24" s="2"/>
      <c r="G24" s="2"/>
      <c r="H24" s="10">
        <v>281</v>
      </c>
      <c r="I24" s="11">
        <v>1</v>
      </c>
      <c r="J24" s="2"/>
      <c r="K24" s="2"/>
      <c r="L24" s="2"/>
      <c r="M24" s="2"/>
      <c r="O24" s="2" t="s">
        <v>23</v>
      </c>
      <c r="P24" s="2"/>
      <c r="Q24" s="2"/>
      <c r="R24" s="2"/>
      <c r="S24" s="2"/>
      <c r="T24" s="2"/>
      <c r="U24" s="10">
        <v>244</v>
      </c>
      <c r="V24" s="11">
        <v>1</v>
      </c>
      <c r="W24" s="2"/>
      <c r="X24" s="2"/>
      <c r="Y24" s="2"/>
      <c r="Z24" s="2"/>
      <c r="AB24" s="2" t="s">
        <v>23</v>
      </c>
      <c r="AC24" s="2"/>
      <c r="AD24" s="2"/>
      <c r="AE24" s="2"/>
      <c r="AF24" s="2"/>
      <c r="AG24" s="2"/>
      <c r="AH24" s="10">
        <v>345</v>
      </c>
      <c r="AI24" s="11">
        <v>1</v>
      </c>
      <c r="AJ24" s="2"/>
      <c r="AK24" s="2"/>
      <c r="AL24" s="2"/>
      <c r="AM24" s="2"/>
      <c r="AO24" s="2" t="s">
        <v>23</v>
      </c>
      <c r="AP24" s="2"/>
      <c r="AQ24" s="2"/>
      <c r="AR24" s="2"/>
      <c r="AS24" s="2"/>
      <c r="AT24" s="2"/>
      <c r="AU24" s="10">
        <v>307</v>
      </c>
      <c r="AV24" s="11">
        <v>1</v>
      </c>
      <c r="AW24" s="2"/>
      <c r="AX24" s="2"/>
      <c r="AY24" s="2"/>
      <c r="AZ24" s="2"/>
      <c r="BB24" s="2" t="s">
        <v>23</v>
      </c>
      <c r="BC24" s="2"/>
      <c r="BD24" s="2"/>
      <c r="BE24" s="2"/>
      <c r="BF24" s="2"/>
      <c r="BG24" s="2"/>
      <c r="BH24" s="10">
        <v>434</v>
      </c>
      <c r="BI24" s="11">
        <v>1</v>
      </c>
      <c r="BJ24" s="2"/>
      <c r="BK24" s="2"/>
      <c r="BL24" s="2"/>
      <c r="BM24" s="2"/>
      <c r="BO24" s="2" t="s">
        <v>23</v>
      </c>
      <c r="BP24" s="2"/>
      <c r="BQ24" s="2"/>
      <c r="BR24" s="2"/>
      <c r="BS24" s="2"/>
      <c r="BT24" s="2"/>
      <c r="BU24" s="10">
        <v>793</v>
      </c>
      <c r="BV24" s="11">
        <v>1</v>
      </c>
      <c r="BW24" s="2"/>
      <c r="BX24" s="2"/>
      <c r="BY24" s="2"/>
      <c r="BZ24" s="2"/>
      <c r="CB24" s="2" t="s">
        <v>23</v>
      </c>
      <c r="CC24" s="2"/>
      <c r="CD24" s="2"/>
      <c r="CE24" s="2"/>
      <c r="CF24" s="2"/>
      <c r="CG24" s="2"/>
      <c r="CH24" s="10">
        <v>1241</v>
      </c>
      <c r="CI24" s="11">
        <v>1</v>
      </c>
      <c r="CJ24" s="2"/>
      <c r="CK24" s="2"/>
      <c r="CL24" s="2"/>
      <c r="CM24" s="2"/>
      <c r="CO24" s="2" t="s">
        <v>23</v>
      </c>
      <c r="CP24" s="2"/>
      <c r="CQ24" s="2"/>
      <c r="CR24" s="2"/>
      <c r="CS24" s="2"/>
      <c r="CT24" s="2"/>
      <c r="CU24" s="10">
        <v>1096</v>
      </c>
      <c r="CV24" s="11">
        <v>1</v>
      </c>
      <c r="CW24" s="2"/>
      <c r="CX24" s="2"/>
      <c r="CY24" s="2"/>
      <c r="CZ24" s="2"/>
      <c r="DB24" s="2" t="s">
        <v>23</v>
      </c>
      <c r="DC24" s="2"/>
      <c r="DD24" s="2"/>
      <c r="DE24" s="2"/>
      <c r="DF24" s="2"/>
      <c r="DG24" s="2"/>
      <c r="DH24" s="10">
        <v>1072</v>
      </c>
      <c r="DI24" s="11">
        <v>1</v>
      </c>
      <c r="DJ24" s="2"/>
      <c r="DK24" s="2"/>
      <c r="DL24" s="2"/>
      <c r="DM24" s="2"/>
      <c r="DO24" s="2" t="s">
        <v>23</v>
      </c>
      <c r="DP24" s="2"/>
      <c r="DQ24" s="2"/>
      <c r="DR24" s="2"/>
      <c r="DS24" s="2"/>
      <c r="DT24" s="2"/>
      <c r="DU24" s="10">
        <v>1098</v>
      </c>
      <c r="DV24" s="11">
        <v>1</v>
      </c>
      <c r="DW24" s="2"/>
      <c r="DX24" s="2"/>
      <c r="DY24" s="2"/>
      <c r="DZ24" s="2"/>
      <c r="EB24" s="2" t="s">
        <v>23</v>
      </c>
      <c r="EC24" s="2"/>
      <c r="ED24" s="2"/>
      <c r="EE24" s="2"/>
      <c r="EF24" s="2"/>
      <c r="EG24" s="2"/>
      <c r="EH24" s="10">
        <v>968</v>
      </c>
      <c r="EI24" s="11">
        <v>1</v>
      </c>
      <c r="EJ24" s="2"/>
      <c r="EK24" s="2"/>
      <c r="EL24" s="2"/>
      <c r="EM24" s="2"/>
      <c r="EO24" s="2" t="s">
        <v>23</v>
      </c>
      <c r="EP24" s="2"/>
      <c r="EQ24" s="2"/>
      <c r="ER24" s="2"/>
      <c r="ES24" s="2"/>
      <c r="ET24" s="2"/>
      <c r="EU24" s="10">
        <v>1095</v>
      </c>
      <c r="EV24" s="11">
        <v>1</v>
      </c>
      <c r="EW24" s="2"/>
      <c r="EX24" s="2"/>
      <c r="EY24" s="2"/>
      <c r="EZ24" s="2"/>
      <c r="FB24" s="2" t="s">
        <v>23</v>
      </c>
      <c r="FC24" s="2"/>
      <c r="FD24" s="2"/>
      <c r="FE24" s="2"/>
      <c r="FF24" s="2"/>
      <c r="FG24" s="2"/>
      <c r="FH24" s="10">
        <f>SUM(FH20:FH23)</f>
        <v>8974</v>
      </c>
      <c r="FI24" s="11">
        <f>SUM(FI20:FI23)</f>
        <v>1</v>
      </c>
      <c r="FJ24" s="2"/>
      <c r="FK24" s="2"/>
      <c r="FL24" s="2"/>
      <c r="FM24" s="2"/>
    </row>
    <row r="25" spans="2:188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</row>
    <row r="26" spans="2:188" x14ac:dyDescent="0.25">
      <c r="B26" s="2" t="s">
        <v>24</v>
      </c>
      <c r="C26" s="2"/>
      <c r="D26" s="2"/>
      <c r="E26" s="2"/>
      <c r="F26" s="2"/>
      <c r="G26" s="2"/>
      <c r="H26" s="5">
        <v>306</v>
      </c>
      <c r="I26" s="6">
        <v>0.99350649350649356</v>
      </c>
      <c r="J26" s="2"/>
      <c r="K26" s="7">
        <v>0.99350649350649356</v>
      </c>
      <c r="L26" s="7">
        <v>0.8</v>
      </c>
      <c r="M26" s="8" t="s">
        <v>9</v>
      </c>
      <c r="O26" s="2" t="s">
        <v>24</v>
      </c>
      <c r="P26" s="2"/>
      <c r="Q26" s="2"/>
      <c r="R26" s="2"/>
      <c r="S26" s="2"/>
      <c r="T26" s="2"/>
      <c r="U26" s="5">
        <v>176</v>
      </c>
      <c r="V26" s="6">
        <v>1</v>
      </c>
      <c r="W26" s="2"/>
      <c r="X26" s="7">
        <v>1</v>
      </c>
      <c r="Y26" s="7">
        <v>0.8</v>
      </c>
      <c r="Z26" s="8" t="s">
        <v>9</v>
      </c>
      <c r="AB26" s="2" t="s">
        <v>24</v>
      </c>
      <c r="AC26" s="2"/>
      <c r="AD26" s="2"/>
      <c r="AE26" s="2"/>
      <c r="AF26" s="2"/>
      <c r="AG26" s="2"/>
      <c r="AH26" s="5">
        <v>215</v>
      </c>
      <c r="AI26" s="6">
        <v>0.98623853211009171</v>
      </c>
      <c r="AJ26" s="2"/>
      <c r="AK26" s="7">
        <v>0.98623853211009171</v>
      </c>
      <c r="AL26" s="7">
        <v>0.8</v>
      </c>
      <c r="AM26" s="8" t="s">
        <v>9</v>
      </c>
      <c r="AO26" s="2" t="s">
        <v>24</v>
      </c>
      <c r="AP26" s="2"/>
      <c r="AQ26" s="2"/>
      <c r="AR26" s="2"/>
      <c r="AS26" s="2"/>
      <c r="AT26" s="2"/>
      <c r="AU26" s="5">
        <v>280</v>
      </c>
      <c r="AV26" s="6">
        <v>1</v>
      </c>
      <c r="AW26" s="2"/>
      <c r="AX26" s="7">
        <v>1</v>
      </c>
      <c r="AY26" s="7">
        <v>0.8</v>
      </c>
      <c r="AZ26" s="8" t="s">
        <v>9</v>
      </c>
      <c r="BB26" s="2" t="s">
        <v>24</v>
      </c>
      <c r="BC26" s="2"/>
      <c r="BD26" s="2"/>
      <c r="BE26" s="2"/>
      <c r="BF26" s="2"/>
      <c r="BG26" s="2"/>
      <c r="BH26" s="5">
        <v>363</v>
      </c>
      <c r="BI26" s="6">
        <v>1</v>
      </c>
      <c r="BJ26" s="2"/>
      <c r="BK26" s="7">
        <v>1</v>
      </c>
      <c r="BL26" s="7">
        <v>0.8</v>
      </c>
      <c r="BM26" s="8" t="s">
        <v>9</v>
      </c>
      <c r="BO26" s="2" t="s">
        <v>24</v>
      </c>
      <c r="BP26" s="2"/>
      <c r="BQ26" s="2"/>
      <c r="BR26" s="2"/>
      <c r="BS26" s="2"/>
      <c r="BT26" s="2"/>
      <c r="BU26" s="5">
        <v>387</v>
      </c>
      <c r="BV26" s="6">
        <v>1</v>
      </c>
      <c r="BW26" s="2"/>
      <c r="BX26" s="7">
        <v>1</v>
      </c>
      <c r="BY26" s="7">
        <v>0.8</v>
      </c>
      <c r="BZ26" s="8" t="s">
        <v>9</v>
      </c>
      <c r="CB26" s="2" t="s">
        <v>24</v>
      </c>
      <c r="CC26" s="2"/>
      <c r="CD26" s="2"/>
      <c r="CE26" s="2"/>
      <c r="CF26" s="2"/>
      <c r="CG26" s="2"/>
      <c r="CH26" s="5">
        <v>720</v>
      </c>
      <c r="CI26" s="6">
        <v>1</v>
      </c>
      <c r="CJ26" s="2"/>
      <c r="CK26" s="7">
        <v>1</v>
      </c>
      <c r="CL26" s="7">
        <v>0.8</v>
      </c>
      <c r="CM26" s="8" t="s">
        <v>9</v>
      </c>
      <c r="CO26" s="2" t="s">
        <v>24</v>
      </c>
      <c r="CP26" s="2"/>
      <c r="CQ26" s="2"/>
      <c r="CR26" s="2"/>
      <c r="CS26" s="2"/>
      <c r="CT26" s="2"/>
      <c r="CU26" s="5">
        <v>1060</v>
      </c>
      <c r="CV26" s="6">
        <v>0.99530516431924887</v>
      </c>
      <c r="CW26" s="2"/>
      <c r="CX26" s="7">
        <v>0.99530516431924887</v>
      </c>
      <c r="CY26" s="7">
        <v>0.8</v>
      </c>
      <c r="CZ26" s="8" t="s">
        <v>9</v>
      </c>
      <c r="DB26" s="2" t="s">
        <v>24</v>
      </c>
      <c r="DC26" s="2"/>
      <c r="DD26" s="2"/>
      <c r="DE26" s="2"/>
      <c r="DF26" s="2"/>
      <c r="DG26" s="2"/>
      <c r="DH26" s="5">
        <v>1192</v>
      </c>
      <c r="DI26" s="6">
        <v>0.99916177703269071</v>
      </c>
      <c r="DJ26" s="2"/>
      <c r="DK26" s="7">
        <v>0.99916177703269071</v>
      </c>
      <c r="DL26" s="7">
        <v>0.8</v>
      </c>
      <c r="DM26" s="8" t="s">
        <v>9</v>
      </c>
      <c r="DO26" s="2" t="s">
        <v>24</v>
      </c>
      <c r="DP26" s="2"/>
      <c r="DQ26" s="2"/>
      <c r="DR26" s="2"/>
      <c r="DS26" s="2"/>
      <c r="DT26" s="2"/>
      <c r="DU26" s="5">
        <v>1017</v>
      </c>
      <c r="DV26" s="6">
        <v>0.99608227228207635</v>
      </c>
      <c r="DW26" s="2"/>
      <c r="DX26" s="7">
        <v>0.99608227228207635</v>
      </c>
      <c r="DY26" s="7">
        <v>0.8</v>
      </c>
      <c r="DZ26" s="8" t="s">
        <v>9</v>
      </c>
      <c r="EB26" s="2" t="s">
        <v>24</v>
      </c>
      <c r="EC26" s="2"/>
      <c r="ED26" s="2"/>
      <c r="EE26" s="2"/>
      <c r="EF26" s="2"/>
      <c r="EG26" s="2"/>
      <c r="EH26" s="5">
        <v>1061</v>
      </c>
      <c r="EI26" s="6">
        <v>0.99905838041431261</v>
      </c>
      <c r="EJ26" s="2"/>
      <c r="EK26" s="7">
        <v>0.99905838041431261</v>
      </c>
      <c r="EL26" s="7">
        <v>0.8</v>
      </c>
      <c r="EM26" s="8" t="s">
        <v>9</v>
      </c>
      <c r="EO26" s="2" t="s">
        <v>24</v>
      </c>
      <c r="EP26" s="2"/>
      <c r="EQ26" s="2"/>
      <c r="ER26" s="2"/>
      <c r="ES26" s="2"/>
      <c r="ET26" s="2"/>
      <c r="EU26" s="5">
        <v>1047</v>
      </c>
      <c r="EV26" s="6">
        <v>0.99904580152671751</v>
      </c>
      <c r="EW26" s="2"/>
      <c r="EX26" s="7">
        <v>0.99904580152671751</v>
      </c>
      <c r="EY26" s="7">
        <v>0.8</v>
      </c>
      <c r="EZ26" s="8" t="s">
        <v>9</v>
      </c>
      <c r="FB26" s="2" t="s">
        <v>24</v>
      </c>
      <c r="FC26" s="2"/>
      <c r="FD26" s="2"/>
      <c r="FE26" s="2"/>
      <c r="FF26" s="2"/>
      <c r="FG26" s="2"/>
      <c r="FH26" s="5">
        <f>+H26+U26+AH26+AU26+BH26+BU26+CH26+CU26+DH26+DU26+EH26+EU26</f>
        <v>7824</v>
      </c>
      <c r="FI26" s="6">
        <f>+FH26/$FH$30</f>
        <v>0.99770466717674067</v>
      </c>
      <c r="FJ26" s="2"/>
      <c r="FK26" s="7">
        <f>+FI26</f>
        <v>0.99770466717674067</v>
      </c>
      <c r="FL26" s="7">
        <v>0.8</v>
      </c>
      <c r="FM26" s="8" t="s">
        <v>9</v>
      </c>
    </row>
    <row r="27" spans="2:188" x14ac:dyDescent="0.25">
      <c r="B27" s="2" t="s">
        <v>25</v>
      </c>
      <c r="C27" s="2"/>
      <c r="D27" s="2"/>
      <c r="E27" s="2"/>
      <c r="F27" s="2"/>
      <c r="G27" s="2"/>
      <c r="H27" s="5">
        <v>1</v>
      </c>
      <c r="I27" s="6">
        <v>3.246753246753247E-3</v>
      </c>
      <c r="J27" s="2"/>
      <c r="K27" s="7">
        <v>0.99675324675324684</v>
      </c>
      <c r="L27" s="9">
        <v>0.9</v>
      </c>
      <c r="M27" s="8" t="s">
        <v>9</v>
      </c>
      <c r="O27" s="2" t="s">
        <v>25</v>
      </c>
      <c r="P27" s="2"/>
      <c r="Q27" s="2"/>
      <c r="R27" s="2"/>
      <c r="S27" s="2"/>
      <c r="T27" s="2"/>
      <c r="U27" s="5">
        <v>0</v>
      </c>
      <c r="V27" s="6">
        <v>0</v>
      </c>
      <c r="W27" s="2"/>
      <c r="X27" s="7">
        <v>1</v>
      </c>
      <c r="Y27" s="9">
        <v>0.9</v>
      </c>
      <c r="Z27" s="8" t="s">
        <v>9</v>
      </c>
      <c r="AB27" s="2" t="s">
        <v>25</v>
      </c>
      <c r="AC27" s="2"/>
      <c r="AD27" s="2"/>
      <c r="AE27" s="2"/>
      <c r="AF27" s="2"/>
      <c r="AG27" s="2"/>
      <c r="AH27" s="5">
        <v>3</v>
      </c>
      <c r="AI27" s="6">
        <v>1.3761467889908258E-2</v>
      </c>
      <c r="AJ27" s="2"/>
      <c r="AK27" s="7">
        <v>1</v>
      </c>
      <c r="AL27" s="9">
        <v>0.9</v>
      </c>
      <c r="AM27" s="8" t="s">
        <v>9</v>
      </c>
      <c r="AO27" s="2" t="s">
        <v>25</v>
      </c>
      <c r="AP27" s="2"/>
      <c r="AQ27" s="2"/>
      <c r="AR27" s="2"/>
      <c r="AS27" s="2"/>
      <c r="AT27" s="2"/>
      <c r="AU27" s="5">
        <v>0</v>
      </c>
      <c r="AV27" s="6">
        <v>0</v>
      </c>
      <c r="AW27" s="2"/>
      <c r="AX27" s="7">
        <v>1</v>
      </c>
      <c r="AY27" s="9">
        <v>0.9</v>
      </c>
      <c r="AZ27" s="8" t="s">
        <v>9</v>
      </c>
      <c r="BB27" s="2" t="s">
        <v>25</v>
      </c>
      <c r="BC27" s="2"/>
      <c r="BD27" s="2"/>
      <c r="BE27" s="2"/>
      <c r="BF27" s="2"/>
      <c r="BG27" s="2"/>
      <c r="BH27" s="5">
        <v>0</v>
      </c>
      <c r="BI27" s="6">
        <v>0</v>
      </c>
      <c r="BJ27" s="2"/>
      <c r="BK27" s="7">
        <v>1</v>
      </c>
      <c r="BL27" s="9">
        <v>0.9</v>
      </c>
      <c r="BM27" s="8" t="s">
        <v>9</v>
      </c>
      <c r="BO27" s="2" t="s">
        <v>25</v>
      </c>
      <c r="BP27" s="2"/>
      <c r="BQ27" s="2"/>
      <c r="BR27" s="2"/>
      <c r="BS27" s="2"/>
      <c r="BT27" s="2"/>
      <c r="BU27" s="5">
        <v>0</v>
      </c>
      <c r="BV27" s="6">
        <v>0</v>
      </c>
      <c r="BW27" s="2"/>
      <c r="BX27" s="7">
        <v>1</v>
      </c>
      <c r="BY27" s="9">
        <v>0.9</v>
      </c>
      <c r="BZ27" s="8" t="s">
        <v>9</v>
      </c>
      <c r="CB27" s="2" t="s">
        <v>25</v>
      </c>
      <c r="CC27" s="2"/>
      <c r="CD27" s="2"/>
      <c r="CE27" s="2"/>
      <c r="CF27" s="2"/>
      <c r="CG27" s="2"/>
      <c r="CH27" s="5">
        <v>0</v>
      </c>
      <c r="CI27" s="6">
        <v>0</v>
      </c>
      <c r="CJ27" s="2"/>
      <c r="CK27" s="7">
        <v>1</v>
      </c>
      <c r="CL27" s="9">
        <v>0.9</v>
      </c>
      <c r="CM27" s="8" t="s">
        <v>9</v>
      </c>
      <c r="CO27" s="2" t="s">
        <v>25</v>
      </c>
      <c r="CP27" s="2"/>
      <c r="CQ27" s="2"/>
      <c r="CR27" s="2"/>
      <c r="CS27" s="2"/>
      <c r="CT27" s="2"/>
      <c r="CU27" s="5">
        <v>4</v>
      </c>
      <c r="CV27" s="6">
        <v>3.7558685446009389E-3</v>
      </c>
      <c r="CW27" s="2"/>
      <c r="CX27" s="7">
        <v>0.99906103286384984</v>
      </c>
      <c r="CY27" s="9">
        <v>0.9</v>
      </c>
      <c r="CZ27" s="8" t="s">
        <v>9</v>
      </c>
      <c r="DB27" s="2" t="s">
        <v>25</v>
      </c>
      <c r="DC27" s="2"/>
      <c r="DD27" s="2"/>
      <c r="DE27" s="2"/>
      <c r="DF27" s="2"/>
      <c r="DG27" s="2"/>
      <c r="DH27" s="5">
        <v>1</v>
      </c>
      <c r="DI27" s="6">
        <v>8.3822296730930428E-4</v>
      </c>
      <c r="DJ27" s="2"/>
      <c r="DK27" s="7">
        <v>1</v>
      </c>
      <c r="DL27" s="9">
        <v>0.9</v>
      </c>
      <c r="DM27" s="8" t="s">
        <v>9</v>
      </c>
      <c r="DO27" s="2" t="s">
        <v>25</v>
      </c>
      <c r="DP27" s="2"/>
      <c r="DQ27" s="2"/>
      <c r="DR27" s="2"/>
      <c r="DS27" s="2"/>
      <c r="DT27" s="2"/>
      <c r="DU27" s="5">
        <v>4</v>
      </c>
      <c r="DV27" s="6">
        <v>3.9177277179236044E-3</v>
      </c>
      <c r="DW27" s="2"/>
      <c r="DX27" s="7">
        <v>1</v>
      </c>
      <c r="DY27" s="9">
        <v>0.9</v>
      </c>
      <c r="DZ27" s="8" t="s">
        <v>9</v>
      </c>
      <c r="EB27" s="2" t="s">
        <v>25</v>
      </c>
      <c r="EC27" s="2"/>
      <c r="ED27" s="2"/>
      <c r="EE27" s="2"/>
      <c r="EF27" s="2"/>
      <c r="EG27" s="2"/>
      <c r="EH27" s="5">
        <v>1</v>
      </c>
      <c r="EI27" s="6">
        <v>9.4161958568738226E-4</v>
      </c>
      <c r="EJ27" s="2"/>
      <c r="EK27" s="7">
        <v>1</v>
      </c>
      <c r="EL27" s="9">
        <v>0.9</v>
      </c>
      <c r="EM27" s="8" t="s">
        <v>9</v>
      </c>
      <c r="EO27" s="2" t="s">
        <v>25</v>
      </c>
      <c r="EP27" s="2"/>
      <c r="EQ27" s="2"/>
      <c r="ER27" s="2"/>
      <c r="ES27" s="2"/>
      <c r="ET27" s="2"/>
      <c r="EU27" s="5">
        <v>1</v>
      </c>
      <c r="EV27" s="6">
        <v>9.5419847328244271E-4</v>
      </c>
      <c r="EW27" s="2"/>
      <c r="EX27" s="7">
        <v>1</v>
      </c>
      <c r="EY27" s="9">
        <v>0.9</v>
      </c>
      <c r="EZ27" s="8" t="s">
        <v>9</v>
      </c>
      <c r="FB27" s="2" t="s">
        <v>25</v>
      </c>
      <c r="FC27" s="2"/>
      <c r="FD27" s="2"/>
      <c r="FE27" s="2"/>
      <c r="FF27" s="2"/>
      <c r="FG27" s="2"/>
      <c r="FH27" s="5">
        <f t="shared" ref="FH27:FH29" si="6">+H27+U27+AH27+AU27+BH27+BU27+CH27+CU27+DH27+DU27+EH27+EU27</f>
        <v>15</v>
      </c>
      <c r="FI27" s="6">
        <f t="shared" ref="FI27:FI29" si="7">+FH27/$FH$30</f>
        <v>1.9127773527161439E-3</v>
      </c>
      <c r="FJ27" s="2"/>
      <c r="FK27" s="7">
        <f>+FI26+FI27</f>
        <v>0.99961744452945678</v>
      </c>
      <c r="FL27" s="9">
        <v>0.9</v>
      </c>
      <c r="FM27" s="8" t="s">
        <v>9</v>
      </c>
    </row>
    <row r="28" spans="2:188" x14ac:dyDescent="0.25">
      <c r="B28" s="2" t="s">
        <v>26</v>
      </c>
      <c r="C28" s="2"/>
      <c r="D28" s="2"/>
      <c r="E28" s="2"/>
      <c r="F28" s="2"/>
      <c r="G28" s="2"/>
      <c r="H28" s="5">
        <v>1</v>
      </c>
      <c r="I28" s="6">
        <v>3.246753246753247E-3</v>
      </c>
      <c r="J28" s="2"/>
      <c r="K28" s="7">
        <v>1</v>
      </c>
      <c r="L28" s="9">
        <v>1</v>
      </c>
      <c r="M28" s="8" t="s">
        <v>9</v>
      </c>
      <c r="O28" s="2" t="s">
        <v>26</v>
      </c>
      <c r="P28" s="2"/>
      <c r="Q28" s="2"/>
      <c r="R28" s="2"/>
      <c r="S28" s="2"/>
      <c r="T28" s="2"/>
      <c r="U28" s="5">
        <v>0</v>
      </c>
      <c r="V28" s="6">
        <v>0</v>
      </c>
      <c r="W28" s="2"/>
      <c r="X28" s="7">
        <v>1</v>
      </c>
      <c r="Y28" s="9">
        <v>1</v>
      </c>
      <c r="Z28" s="8" t="s">
        <v>9</v>
      </c>
      <c r="AB28" s="2" t="s">
        <v>26</v>
      </c>
      <c r="AC28" s="2"/>
      <c r="AD28" s="2"/>
      <c r="AE28" s="2"/>
      <c r="AF28" s="2"/>
      <c r="AG28" s="2"/>
      <c r="AH28" s="5">
        <v>0</v>
      </c>
      <c r="AI28" s="6">
        <v>0</v>
      </c>
      <c r="AJ28" s="2"/>
      <c r="AK28" s="7">
        <v>1</v>
      </c>
      <c r="AL28" s="9">
        <v>1</v>
      </c>
      <c r="AM28" s="8" t="s">
        <v>9</v>
      </c>
      <c r="AO28" s="2" t="s">
        <v>26</v>
      </c>
      <c r="AP28" s="2"/>
      <c r="AQ28" s="2"/>
      <c r="AR28" s="2"/>
      <c r="AS28" s="2"/>
      <c r="AT28" s="2"/>
      <c r="AU28" s="5">
        <v>0</v>
      </c>
      <c r="AV28" s="6">
        <v>0</v>
      </c>
      <c r="AW28" s="2"/>
      <c r="AX28" s="7">
        <v>1</v>
      </c>
      <c r="AY28" s="9">
        <v>1</v>
      </c>
      <c r="AZ28" s="8" t="s">
        <v>9</v>
      </c>
      <c r="BB28" s="2" t="s">
        <v>26</v>
      </c>
      <c r="BC28" s="2"/>
      <c r="BD28" s="2"/>
      <c r="BE28" s="2"/>
      <c r="BF28" s="2"/>
      <c r="BG28" s="2"/>
      <c r="BH28" s="5">
        <v>0</v>
      </c>
      <c r="BI28" s="6">
        <v>0</v>
      </c>
      <c r="BJ28" s="2"/>
      <c r="BK28" s="7">
        <v>1</v>
      </c>
      <c r="BL28" s="9">
        <v>1</v>
      </c>
      <c r="BM28" s="8" t="s">
        <v>9</v>
      </c>
      <c r="BO28" s="2" t="s">
        <v>26</v>
      </c>
      <c r="BP28" s="2"/>
      <c r="BQ28" s="2"/>
      <c r="BR28" s="2"/>
      <c r="BS28" s="2"/>
      <c r="BT28" s="2"/>
      <c r="BU28" s="5">
        <v>0</v>
      </c>
      <c r="BV28" s="6">
        <v>0</v>
      </c>
      <c r="BW28" s="2"/>
      <c r="BX28" s="7">
        <v>1</v>
      </c>
      <c r="BY28" s="9">
        <v>1</v>
      </c>
      <c r="BZ28" s="8" t="s">
        <v>9</v>
      </c>
      <c r="CB28" s="2" t="s">
        <v>26</v>
      </c>
      <c r="CC28" s="2"/>
      <c r="CD28" s="2"/>
      <c r="CE28" s="2"/>
      <c r="CF28" s="2"/>
      <c r="CG28" s="2"/>
      <c r="CH28" s="5">
        <v>0</v>
      </c>
      <c r="CI28" s="6">
        <v>0</v>
      </c>
      <c r="CJ28" s="2"/>
      <c r="CK28" s="7">
        <v>1</v>
      </c>
      <c r="CL28" s="9">
        <v>1</v>
      </c>
      <c r="CM28" s="8" t="s">
        <v>9</v>
      </c>
      <c r="CO28" s="2" t="s">
        <v>26</v>
      </c>
      <c r="CP28" s="2"/>
      <c r="CQ28" s="2"/>
      <c r="CR28" s="2"/>
      <c r="CS28" s="2"/>
      <c r="CT28" s="2"/>
      <c r="CU28" s="5">
        <v>1</v>
      </c>
      <c r="CV28" s="6">
        <v>9.3896713615023472E-4</v>
      </c>
      <c r="CW28" s="2"/>
      <c r="CX28" s="7">
        <v>1</v>
      </c>
      <c r="CY28" s="9">
        <v>1</v>
      </c>
      <c r="CZ28" s="8" t="s">
        <v>9</v>
      </c>
      <c r="DB28" s="2" t="s">
        <v>26</v>
      </c>
      <c r="DC28" s="2"/>
      <c r="DD28" s="2"/>
      <c r="DE28" s="2"/>
      <c r="DF28" s="2"/>
      <c r="DG28" s="2"/>
      <c r="DH28" s="5">
        <v>0</v>
      </c>
      <c r="DI28" s="6">
        <v>0</v>
      </c>
      <c r="DJ28" s="2"/>
      <c r="DK28" s="7">
        <v>1</v>
      </c>
      <c r="DL28" s="9">
        <v>1</v>
      </c>
      <c r="DM28" s="8" t="s">
        <v>9</v>
      </c>
      <c r="DO28" s="2" t="s">
        <v>26</v>
      </c>
      <c r="DP28" s="2"/>
      <c r="DQ28" s="2"/>
      <c r="DR28" s="2"/>
      <c r="DS28" s="2"/>
      <c r="DT28" s="2"/>
      <c r="DU28" s="5">
        <v>0</v>
      </c>
      <c r="DV28" s="6">
        <v>0</v>
      </c>
      <c r="DW28" s="2"/>
      <c r="DX28" s="7">
        <v>1</v>
      </c>
      <c r="DY28" s="9">
        <v>1</v>
      </c>
      <c r="DZ28" s="8" t="s">
        <v>9</v>
      </c>
      <c r="EB28" s="2" t="s">
        <v>26</v>
      </c>
      <c r="EC28" s="2"/>
      <c r="ED28" s="2"/>
      <c r="EE28" s="2"/>
      <c r="EF28" s="2"/>
      <c r="EG28" s="2"/>
      <c r="EH28" s="5">
        <v>0</v>
      </c>
      <c r="EI28" s="6">
        <v>0</v>
      </c>
      <c r="EJ28" s="2"/>
      <c r="EK28" s="7">
        <v>1</v>
      </c>
      <c r="EL28" s="9">
        <v>1</v>
      </c>
      <c r="EM28" s="8" t="s">
        <v>9</v>
      </c>
      <c r="EO28" s="2" t="s">
        <v>26</v>
      </c>
      <c r="EP28" s="2"/>
      <c r="EQ28" s="2"/>
      <c r="ER28" s="2"/>
      <c r="ES28" s="2"/>
      <c r="ET28" s="2"/>
      <c r="EU28" s="5">
        <v>0</v>
      </c>
      <c r="EV28" s="6">
        <v>0</v>
      </c>
      <c r="EW28" s="2"/>
      <c r="EX28" s="7">
        <v>1</v>
      </c>
      <c r="EY28" s="9">
        <v>1</v>
      </c>
      <c r="EZ28" s="8" t="s">
        <v>9</v>
      </c>
      <c r="FB28" s="2" t="s">
        <v>26</v>
      </c>
      <c r="FC28" s="2"/>
      <c r="FD28" s="2"/>
      <c r="FE28" s="2"/>
      <c r="FF28" s="2"/>
      <c r="FG28" s="2"/>
      <c r="FH28" s="5">
        <v>3</v>
      </c>
      <c r="FI28" s="6">
        <f t="shared" si="7"/>
        <v>3.8255547054322876E-4</v>
      </c>
      <c r="FJ28" s="2"/>
      <c r="FK28" s="7">
        <f>+FI26+FI27+FI28</f>
        <v>1</v>
      </c>
      <c r="FL28" s="9">
        <v>1</v>
      </c>
      <c r="FM28" s="8" t="s">
        <v>9</v>
      </c>
    </row>
    <row r="29" spans="2:188" x14ac:dyDescent="0.25">
      <c r="B29" s="2" t="s">
        <v>27</v>
      </c>
      <c r="C29" s="2"/>
      <c r="D29" s="2"/>
      <c r="E29" s="2"/>
      <c r="F29" s="2"/>
      <c r="G29" s="2"/>
      <c r="H29" s="5">
        <v>0</v>
      </c>
      <c r="I29" s="6">
        <v>0</v>
      </c>
      <c r="J29" s="2"/>
      <c r="K29" s="2"/>
      <c r="L29" s="2"/>
      <c r="M29" s="2"/>
      <c r="O29" s="2" t="s">
        <v>27</v>
      </c>
      <c r="P29" s="2"/>
      <c r="Q29" s="2"/>
      <c r="R29" s="2"/>
      <c r="S29" s="2"/>
      <c r="T29" s="2"/>
      <c r="U29" s="5">
        <v>0</v>
      </c>
      <c r="V29" s="6">
        <v>0</v>
      </c>
      <c r="W29" s="2"/>
      <c r="X29" s="2"/>
      <c r="Y29" s="2"/>
      <c r="Z29" s="2"/>
      <c r="AB29" s="2" t="s">
        <v>27</v>
      </c>
      <c r="AC29" s="2"/>
      <c r="AD29" s="2"/>
      <c r="AE29" s="2"/>
      <c r="AF29" s="2"/>
      <c r="AG29" s="2"/>
      <c r="AH29" s="5">
        <v>0</v>
      </c>
      <c r="AI29" s="6">
        <v>0</v>
      </c>
      <c r="AJ29" s="2"/>
      <c r="AK29" s="2"/>
      <c r="AL29" s="2"/>
      <c r="AM29" s="2"/>
      <c r="AO29" s="2" t="s">
        <v>27</v>
      </c>
      <c r="AP29" s="2"/>
      <c r="AQ29" s="2"/>
      <c r="AR29" s="2"/>
      <c r="AS29" s="2"/>
      <c r="AT29" s="2"/>
      <c r="AU29" s="5">
        <v>0</v>
      </c>
      <c r="AV29" s="6">
        <v>0</v>
      </c>
      <c r="AW29" s="2"/>
      <c r="AX29" s="2"/>
      <c r="AY29" s="2"/>
      <c r="AZ29" s="2"/>
      <c r="BB29" s="2" t="s">
        <v>27</v>
      </c>
      <c r="BC29" s="2"/>
      <c r="BD29" s="2"/>
      <c r="BE29" s="2"/>
      <c r="BF29" s="2"/>
      <c r="BG29" s="2"/>
      <c r="BH29" s="5">
        <v>0</v>
      </c>
      <c r="BI29" s="6">
        <v>0</v>
      </c>
      <c r="BJ29" s="2"/>
      <c r="BK29" s="2"/>
      <c r="BL29" s="2"/>
      <c r="BM29" s="2"/>
      <c r="BO29" s="2" t="s">
        <v>27</v>
      </c>
      <c r="BP29" s="2"/>
      <c r="BQ29" s="2"/>
      <c r="BR29" s="2"/>
      <c r="BS29" s="2"/>
      <c r="BT29" s="2"/>
      <c r="BU29" s="5">
        <v>0</v>
      </c>
      <c r="BV29" s="6">
        <v>0</v>
      </c>
      <c r="BW29" s="2"/>
      <c r="BX29" s="2"/>
      <c r="BY29" s="2"/>
      <c r="BZ29" s="2"/>
      <c r="CB29" s="2" t="s">
        <v>27</v>
      </c>
      <c r="CC29" s="2"/>
      <c r="CD29" s="2"/>
      <c r="CE29" s="2"/>
      <c r="CF29" s="2"/>
      <c r="CG29" s="2"/>
      <c r="CH29" s="5">
        <v>0</v>
      </c>
      <c r="CI29" s="6">
        <v>0</v>
      </c>
      <c r="CJ29" s="2"/>
      <c r="CK29" s="2"/>
      <c r="CL29" s="2"/>
      <c r="CM29" s="2"/>
      <c r="CO29" s="2" t="s">
        <v>27</v>
      </c>
      <c r="CP29" s="2"/>
      <c r="CQ29" s="2"/>
      <c r="CR29" s="2"/>
      <c r="CS29" s="2"/>
      <c r="CT29" s="2"/>
      <c r="CU29" s="5">
        <v>0</v>
      </c>
      <c r="CV29" s="6">
        <v>0</v>
      </c>
      <c r="CW29" s="2"/>
      <c r="CX29" s="2"/>
      <c r="CY29" s="2"/>
      <c r="CZ29" s="2"/>
      <c r="DB29" s="2" t="s">
        <v>27</v>
      </c>
      <c r="DC29" s="2"/>
      <c r="DD29" s="2"/>
      <c r="DE29" s="2"/>
      <c r="DF29" s="2"/>
      <c r="DG29" s="2"/>
      <c r="DH29" s="5">
        <v>0</v>
      </c>
      <c r="DI29" s="6">
        <v>0</v>
      </c>
      <c r="DJ29" s="2"/>
      <c r="DK29" s="2"/>
      <c r="DL29" s="2"/>
      <c r="DM29" s="2"/>
      <c r="DO29" s="2" t="s">
        <v>27</v>
      </c>
      <c r="DP29" s="2"/>
      <c r="DQ29" s="2"/>
      <c r="DR29" s="2"/>
      <c r="DS29" s="2"/>
      <c r="DT29" s="2"/>
      <c r="DU29" s="5">
        <v>0</v>
      </c>
      <c r="DV29" s="6">
        <v>0</v>
      </c>
      <c r="DW29" s="2"/>
      <c r="DX29" s="2"/>
      <c r="DY29" s="2"/>
      <c r="DZ29" s="2"/>
      <c r="EB29" s="2" t="s">
        <v>27</v>
      </c>
      <c r="EC29" s="2"/>
      <c r="ED29" s="2"/>
      <c r="EE29" s="2"/>
      <c r="EF29" s="2"/>
      <c r="EG29" s="2"/>
      <c r="EH29" s="5">
        <v>0</v>
      </c>
      <c r="EI29" s="6">
        <v>0</v>
      </c>
      <c r="EJ29" s="2"/>
      <c r="EK29" s="2"/>
      <c r="EL29" s="2"/>
      <c r="EM29" s="2"/>
      <c r="EO29" s="2" t="s">
        <v>27</v>
      </c>
      <c r="EP29" s="2"/>
      <c r="EQ29" s="2"/>
      <c r="ER29" s="2"/>
      <c r="ES29" s="2"/>
      <c r="ET29" s="2"/>
      <c r="EU29" s="5">
        <v>0</v>
      </c>
      <c r="EV29" s="6">
        <v>0</v>
      </c>
      <c r="EW29" s="2"/>
      <c r="EX29" s="2"/>
      <c r="EY29" s="2"/>
      <c r="EZ29" s="2"/>
      <c r="FB29" s="2" t="s">
        <v>27</v>
      </c>
      <c r="FC29" s="2"/>
      <c r="FD29" s="2"/>
      <c r="FE29" s="2"/>
      <c r="FF29" s="2"/>
      <c r="FG29" s="2"/>
      <c r="FH29" s="5">
        <f t="shared" si="6"/>
        <v>0</v>
      </c>
      <c r="FI29" s="6">
        <f t="shared" si="7"/>
        <v>0</v>
      </c>
      <c r="FJ29" s="2"/>
      <c r="FK29" s="2"/>
      <c r="FL29" s="2"/>
      <c r="FM29" s="2"/>
    </row>
    <row r="30" spans="2:188" x14ac:dyDescent="0.25">
      <c r="B30" s="2" t="s">
        <v>28</v>
      </c>
      <c r="C30" s="2"/>
      <c r="D30" s="2"/>
      <c r="E30" s="2"/>
      <c r="F30" s="2"/>
      <c r="G30" s="2"/>
      <c r="H30" s="10">
        <v>308</v>
      </c>
      <c r="I30" s="11">
        <v>1</v>
      </c>
      <c r="J30" s="2"/>
      <c r="K30" s="2"/>
      <c r="L30" s="2"/>
      <c r="M30" s="2"/>
      <c r="O30" s="2" t="s">
        <v>28</v>
      </c>
      <c r="P30" s="2"/>
      <c r="Q30" s="2"/>
      <c r="R30" s="2"/>
      <c r="S30" s="2"/>
      <c r="T30" s="2"/>
      <c r="U30" s="10">
        <v>176</v>
      </c>
      <c r="V30" s="11">
        <v>1</v>
      </c>
      <c r="W30" s="2"/>
      <c r="X30" s="2"/>
      <c r="Y30" s="2"/>
      <c r="Z30" s="2"/>
      <c r="AB30" s="2" t="s">
        <v>28</v>
      </c>
      <c r="AC30" s="2"/>
      <c r="AD30" s="2"/>
      <c r="AE30" s="2"/>
      <c r="AF30" s="2"/>
      <c r="AG30" s="2"/>
      <c r="AH30" s="10">
        <v>218</v>
      </c>
      <c r="AI30" s="11">
        <v>1</v>
      </c>
      <c r="AJ30" s="2"/>
      <c r="AK30" s="2"/>
      <c r="AL30" s="2"/>
      <c r="AM30" s="2"/>
      <c r="AO30" s="2" t="s">
        <v>28</v>
      </c>
      <c r="AP30" s="2"/>
      <c r="AQ30" s="2"/>
      <c r="AR30" s="2"/>
      <c r="AS30" s="2"/>
      <c r="AT30" s="2"/>
      <c r="AU30" s="10">
        <v>280</v>
      </c>
      <c r="AV30" s="11">
        <v>1</v>
      </c>
      <c r="AW30" s="2"/>
      <c r="AX30" s="2"/>
      <c r="AY30" s="2"/>
      <c r="AZ30" s="2"/>
      <c r="BB30" s="2" t="s">
        <v>28</v>
      </c>
      <c r="BC30" s="2"/>
      <c r="BD30" s="2"/>
      <c r="BE30" s="2"/>
      <c r="BF30" s="2"/>
      <c r="BG30" s="2"/>
      <c r="BH30" s="10">
        <v>363</v>
      </c>
      <c r="BI30" s="11">
        <v>1</v>
      </c>
      <c r="BJ30" s="2"/>
      <c r="BK30" s="2"/>
      <c r="BL30" s="2"/>
      <c r="BM30" s="2"/>
      <c r="BO30" s="2" t="s">
        <v>28</v>
      </c>
      <c r="BP30" s="2"/>
      <c r="BQ30" s="2"/>
      <c r="BR30" s="2"/>
      <c r="BS30" s="2"/>
      <c r="BT30" s="2"/>
      <c r="BU30" s="10">
        <v>387</v>
      </c>
      <c r="BV30" s="11">
        <v>1</v>
      </c>
      <c r="BW30" s="2"/>
      <c r="BX30" s="2"/>
      <c r="BY30" s="2"/>
      <c r="BZ30" s="2"/>
      <c r="CB30" s="2" t="s">
        <v>28</v>
      </c>
      <c r="CC30" s="2"/>
      <c r="CD30" s="2"/>
      <c r="CE30" s="2"/>
      <c r="CF30" s="2"/>
      <c r="CG30" s="2"/>
      <c r="CH30" s="10">
        <v>720</v>
      </c>
      <c r="CI30" s="11">
        <v>1</v>
      </c>
      <c r="CJ30" s="2"/>
      <c r="CK30" s="2"/>
      <c r="CL30" s="2"/>
      <c r="CM30" s="2"/>
      <c r="CO30" s="2" t="s">
        <v>28</v>
      </c>
      <c r="CP30" s="2"/>
      <c r="CQ30" s="2"/>
      <c r="CR30" s="2"/>
      <c r="CS30" s="2"/>
      <c r="CT30" s="2"/>
      <c r="CU30" s="10">
        <v>1065</v>
      </c>
      <c r="CV30" s="11">
        <v>1</v>
      </c>
      <c r="CW30" s="2"/>
      <c r="CX30" s="2"/>
      <c r="CY30" s="2"/>
      <c r="CZ30" s="2"/>
      <c r="DB30" s="2" t="s">
        <v>28</v>
      </c>
      <c r="DC30" s="2"/>
      <c r="DD30" s="2"/>
      <c r="DE30" s="2"/>
      <c r="DF30" s="2"/>
      <c r="DG30" s="2"/>
      <c r="DH30" s="10">
        <v>1193</v>
      </c>
      <c r="DI30" s="11">
        <v>1</v>
      </c>
      <c r="DJ30" s="2"/>
      <c r="DK30" s="2"/>
      <c r="DL30" s="2"/>
      <c r="DM30" s="2"/>
      <c r="DO30" s="2" t="s">
        <v>28</v>
      </c>
      <c r="DP30" s="2"/>
      <c r="DQ30" s="2"/>
      <c r="DR30" s="2"/>
      <c r="DS30" s="2"/>
      <c r="DT30" s="2"/>
      <c r="DU30" s="10">
        <v>1021</v>
      </c>
      <c r="DV30" s="11">
        <v>1</v>
      </c>
      <c r="DW30" s="2"/>
      <c r="DX30" s="2"/>
      <c r="DY30" s="2"/>
      <c r="DZ30" s="2"/>
      <c r="EB30" s="2" t="s">
        <v>28</v>
      </c>
      <c r="EC30" s="2"/>
      <c r="ED30" s="2"/>
      <c r="EE30" s="2"/>
      <c r="EF30" s="2"/>
      <c r="EG30" s="2"/>
      <c r="EH30" s="10">
        <v>1062</v>
      </c>
      <c r="EI30" s="11">
        <v>1</v>
      </c>
      <c r="EJ30" s="2"/>
      <c r="EK30" s="2"/>
      <c r="EL30" s="2"/>
      <c r="EM30" s="2"/>
      <c r="EO30" s="2" t="s">
        <v>28</v>
      </c>
      <c r="EP30" s="2"/>
      <c r="EQ30" s="2"/>
      <c r="ER30" s="2"/>
      <c r="ES30" s="2"/>
      <c r="ET30" s="2"/>
      <c r="EU30" s="10">
        <v>1048</v>
      </c>
      <c r="EV30" s="11">
        <v>1</v>
      </c>
      <c r="EW30" s="2"/>
      <c r="EX30" s="2"/>
      <c r="EY30" s="2"/>
      <c r="EZ30" s="2"/>
      <c r="FB30" s="2" t="s">
        <v>28</v>
      </c>
      <c r="FC30" s="2"/>
      <c r="FD30" s="2"/>
      <c r="FE30" s="2"/>
      <c r="FF30" s="2"/>
      <c r="FG30" s="2"/>
      <c r="FH30" s="10">
        <f>SUM(FH26:FH29)</f>
        <v>7842</v>
      </c>
      <c r="FI30" s="11">
        <v>1</v>
      </c>
      <c r="FJ30" s="2"/>
      <c r="FK30" s="2"/>
      <c r="FL30" s="2"/>
      <c r="FM30" s="2"/>
    </row>
    <row r="31" spans="2:188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</row>
    <row r="32" spans="2:188" x14ac:dyDescent="0.25">
      <c r="B32" s="2" t="s">
        <v>29</v>
      </c>
      <c r="C32" s="2"/>
      <c r="D32" s="2"/>
      <c r="E32" s="2"/>
      <c r="F32" s="2"/>
      <c r="G32" s="2"/>
      <c r="H32" s="10">
        <v>1525</v>
      </c>
      <c r="I32" s="12">
        <v>0</v>
      </c>
      <c r="J32" s="2"/>
      <c r="K32" s="2"/>
      <c r="L32" s="2"/>
      <c r="M32" s="2"/>
      <c r="O32" s="2" t="s">
        <v>29</v>
      </c>
      <c r="P32" s="2"/>
      <c r="Q32" s="2"/>
      <c r="R32" s="2"/>
      <c r="S32" s="2"/>
      <c r="T32" s="2"/>
      <c r="U32" s="10">
        <v>1035</v>
      </c>
      <c r="V32" s="12">
        <v>1</v>
      </c>
      <c r="W32" s="2"/>
      <c r="X32" s="2"/>
      <c r="Y32" s="2"/>
      <c r="Z32" s="2"/>
      <c r="AB32" s="2" t="s">
        <v>29</v>
      </c>
      <c r="AC32" s="2"/>
      <c r="AD32" s="2"/>
      <c r="AE32" s="2"/>
      <c r="AF32" s="2"/>
      <c r="AG32" s="2"/>
      <c r="AH32" s="10">
        <v>1478</v>
      </c>
      <c r="AI32" s="12">
        <v>0.99999999999999989</v>
      </c>
      <c r="AJ32" s="2"/>
      <c r="AK32" s="2"/>
      <c r="AL32" s="2"/>
      <c r="AM32" s="2"/>
      <c r="AO32" s="2" t="s">
        <v>29</v>
      </c>
      <c r="AP32" s="2"/>
      <c r="AQ32" s="2"/>
      <c r="AR32" s="2"/>
      <c r="AS32" s="2"/>
      <c r="AT32" s="2"/>
      <c r="AU32" s="10">
        <v>1677</v>
      </c>
      <c r="AV32" s="12">
        <v>1</v>
      </c>
      <c r="AW32" s="2"/>
      <c r="AX32" s="2"/>
      <c r="AY32" s="2"/>
      <c r="AZ32" s="2"/>
      <c r="BB32" s="2" t="s">
        <v>29</v>
      </c>
      <c r="BC32" s="2"/>
      <c r="BD32" s="2"/>
      <c r="BE32" s="2"/>
      <c r="BF32" s="2"/>
      <c r="BG32" s="2"/>
      <c r="BH32" s="10">
        <v>2232</v>
      </c>
      <c r="BI32" s="12">
        <v>1</v>
      </c>
      <c r="BJ32" s="2"/>
      <c r="BK32" s="2"/>
      <c r="BL32" s="2"/>
      <c r="BM32" s="2"/>
      <c r="BO32" s="2" t="s">
        <v>29</v>
      </c>
      <c r="BP32" s="2"/>
      <c r="BQ32" s="2"/>
      <c r="BR32" s="2"/>
      <c r="BS32" s="2"/>
      <c r="BT32" s="2"/>
      <c r="BU32" s="10">
        <v>3816</v>
      </c>
      <c r="BV32" s="12">
        <v>1</v>
      </c>
      <c r="BW32" s="2"/>
      <c r="BX32" s="2"/>
      <c r="BY32" s="2"/>
      <c r="BZ32" s="2"/>
      <c r="CB32" s="2" t="s">
        <v>29</v>
      </c>
      <c r="CC32" s="2"/>
      <c r="CD32" s="2"/>
      <c r="CE32" s="2"/>
      <c r="CF32" s="2"/>
      <c r="CG32" s="2"/>
      <c r="CH32" s="10">
        <v>5916</v>
      </c>
      <c r="CI32" s="12">
        <v>1</v>
      </c>
      <c r="CJ32" s="2"/>
      <c r="CK32" s="2"/>
      <c r="CL32" s="2"/>
      <c r="CM32" s="2"/>
      <c r="CO32" s="2" t="s">
        <v>29</v>
      </c>
      <c r="CP32" s="2"/>
      <c r="CQ32" s="2"/>
      <c r="CR32" s="2"/>
      <c r="CS32" s="2"/>
      <c r="CT32" s="2"/>
      <c r="CU32" s="10">
        <v>7077</v>
      </c>
      <c r="CV32" s="12">
        <v>1</v>
      </c>
      <c r="CW32" s="2"/>
      <c r="CX32" s="2"/>
      <c r="CY32" s="2"/>
      <c r="CZ32" s="2"/>
      <c r="DB32" s="2" t="s">
        <v>29</v>
      </c>
      <c r="DC32" s="2"/>
      <c r="DD32" s="2"/>
      <c r="DE32" s="2"/>
      <c r="DF32" s="2"/>
      <c r="DG32" s="2"/>
      <c r="DH32" s="10">
        <v>7353</v>
      </c>
      <c r="DI32" s="12">
        <v>1</v>
      </c>
      <c r="DJ32" s="2"/>
      <c r="DK32" s="2"/>
      <c r="DL32" s="2"/>
      <c r="DM32" s="2"/>
      <c r="DO32" s="2" t="s">
        <v>29</v>
      </c>
      <c r="DP32" s="2"/>
      <c r="DQ32" s="2"/>
      <c r="DR32" s="2"/>
      <c r="DS32" s="2"/>
      <c r="DT32" s="2"/>
      <c r="DU32" s="10">
        <v>7126</v>
      </c>
      <c r="DV32" s="12">
        <v>1</v>
      </c>
      <c r="DW32" s="2"/>
      <c r="DX32" s="2"/>
      <c r="DY32" s="2"/>
      <c r="DZ32" s="2"/>
      <c r="EB32" s="2" t="s">
        <v>29</v>
      </c>
      <c r="EC32" s="2"/>
      <c r="ED32" s="2"/>
      <c r="EE32" s="2"/>
      <c r="EF32" s="2"/>
      <c r="EG32" s="2"/>
      <c r="EH32" s="10">
        <v>5842</v>
      </c>
      <c r="EI32" s="12">
        <v>1</v>
      </c>
      <c r="EJ32" s="2"/>
      <c r="EK32" s="2"/>
      <c r="EL32" s="2"/>
      <c r="EM32" s="2"/>
      <c r="EO32" s="2" t="s">
        <v>29</v>
      </c>
      <c r="EP32" s="2"/>
      <c r="EQ32" s="2"/>
      <c r="ER32" s="2"/>
      <c r="ES32" s="2"/>
      <c r="ET32" s="2"/>
      <c r="EU32" s="10">
        <v>6573</v>
      </c>
      <c r="EV32" s="12">
        <v>1</v>
      </c>
      <c r="EW32" s="2"/>
      <c r="EX32" s="2"/>
      <c r="EY32" s="2"/>
      <c r="EZ32" s="2"/>
      <c r="FB32" s="2" t="s">
        <v>29</v>
      </c>
      <c r="FC32" s="2"/>
      <c r="FD32" s="2"/>
      <c r="FE32" s="2"/>
      <c r="FF32" s="2"/>
      <c r="FG32" s="2"/>
      <c r="FH32" s="10">
        <f>+FH12+FH18+FH24+FH30</f>
        <v>51651</v>
      </c>
      <c r="FI32" s="12">
        <v>0.99999999999999989</v>
      </c>
      <c r="FJ32" s="2"/>
      <c r="FK32" s="2"/>
      <c r="FL32" s="2"/>
      <c r="FM32" s="2"/>
    </row>
  </sheetData>
  <mergeCells count="61">
    <mergeCell ref="FP21:FR21"/>
    <mergeCell ref="FO3:FO15"/>
    <mergeCell ref="FP3:FP10"/>
    <mergeCell ref="FQ3:FR3"/>
    <mergeCell ref="FQ4:FR4"/>
    <mergeCell ref="FQ5:FR5"/>
    <mergeCell ref="FQ15:FR15"/>
    <mergeCell ref="FP16:FR16"/>
    <mergeCell ref="FP17:FR17"/>
    <mergeCell ref="FP18:FR18"/>
    <mergeCell ref="FP19:FR19"/>
    <mergeCell ref="FP20:FR20"/>
    <mergeCell ref="FQ6:FR6"/>
    <mergeCell ref="FQ7:FR7"/>
    <mergeCell ref="FQ8:FR8"/>
    <mergeCell ref="FQ9:FR9"/>
    <mergeCell ref="FQ10:FR10"/>
    <mergeCell ref="FP11:FP15"/>
    <mergeCell ref="FQ11:FR11"/>
    <mergeCell ref="FQ12:FR12"/>
    <mergeCell ref="FQ13:FR13"/>
    <mergeCell ref="FQ14:FR14"/>
    <mergeCell ref="EB4:EM4"/>
    <mergeCell ref="EO4:EZ4"/>
    <mergeCell ref="CO6:CT6"/>
    <mergeCell ref="DB6:DG6"/>
    <mergeCell ref="DO6:DT6"/>
    <mergeCell ref="EB6:EG6"/>
    <mergeCell ref="EO6:ET6"/>
    <mergeCell ref="B2:M2"/>
    <mergeCell ref="O2:Z2"/>
    <mergeCell ref="AB2:AM2"/>
    <mergeCell ref="FB6:FG6"/>
    <mergeCell ref="FB4:FM4"/>
    <mergeCell ref="B6:G6"/>
    <mergeCell ref="O6:T6"/>
    <mergeCell ref="AB6:AG6"/>
    <mergeCell ref="AO6:AT6"/>
    <mergeCell ref="BB6:BG6"/>
    <mergeCell ref="BO6:BT6"/>
    <mergeCell ref="CB6:CG6"/>
    <mergeCell ref="CB4:CM4"/>
    <mergeCell ref="CO4:CZ4"/>
    <mergeCell ref="DB4:DM4"/>
    <mergeCell ref="DO4:DZ4"/>
    <mergeCell ref="AO2:AZ2"/>
    <mergeCell ref="BB2:BM2"/>
    <mergeCell ref="BO2:BZ2"/>
    <mergeCell ref="FB2:FM2"/>
    <mergeCell ref="B4:M4"/>
    <mergeCell ref="O4:Z4"/>
    <mergeCell ref="AB4:AM4"/>
    <mergeCell ref="AO4:AZ4"/>
    <mergeCell ref="BB4:BM4"/>
    <mergeCell ref="BO4:BZ4"/>
    <mergeCell ref="CB2:CM2"/>
    <mergeCell ref="CO2:CZ2"/>
    <mergeCell ref="DB2:DM2"/>
    <mergeCell ref="DO2:DZ2"/>
    <mergeCell ref="EB2:EM2"/>
    <mergeCell ref="EO2:EZ2"/>
  </mergeCells>
  <conditionalFormatting sqref="FS17:GE17">
    <cfRule type="cellIs" dxfId="12" priority="3" stopIfTrue="1" operator="lessThan">
      <formula>1</formula>
    </cfRule>
  </conditionalFormatting>
  <conditionalFormatting sqref="FS19:GE19">
    <cfRule type="cellIs" dxfId="11" priority="2" stopIfTrue="1" operator="lessThan">
      <formula>1</formula>
    </cfRule>
  </conditionalFormatting>
  <conditionalFormatting sqref="FS21:GE21">
    <cfRule type="cellIs" dxfId="10" priority="1" stopIfTrue="1" operator="lessThan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AA10-0D75-4B07-9FF1-114C04210B11}">
  <dimension ref="B1:GF32"/>
  <sheetViews>
    <sheetView topLeftCell="FA1" workbookViewId="0">
      <selection activeCell="EI40" sqref="EI40"/>
    </sheetView>
  </sheetViews>
  <sheetFormatPr defaultRowHeight="15" x14ac:dyDescent="0.25"/>
  <cols>
    <col min="1" max="173" width="9.140625" style="1"/>
    <col min="174" max="174" width="23.5703125" style="1" customWidth="1"/>
    <col min="175" max="184" width="9.140625" style="1"/>
    <col min="185" max="185" width="10.5703125" style="1" bestFit="1" customWidth="1"/>
    <col min="186" max="16384" width="9.140625" style="1"/>
  </cols>
  <sheetData>
    <row r="1" spans="2:188" ht="15.75" thickBot="1" x14ac:dyDescent="0.3"/>
    <row r="2" spans="2:188" ht="15.75" thickBot="1" x14ac:dyDescent="0.3">
      <c r="B2" s="40" t="s">
        <v>91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0" t="s">
        <v>92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B2" s="40" t="s">
        <v>93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2"/>
      <c r="AO2" s="40" t="s">
        <v>94</v>
      </c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2"/>
      <c r="BB2" s="40" t="s">
        <v>95</v>
      </c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2"/>
      <c r="BO2" s="40" t="s">
        <v>96</v>
      </c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2"/>
      <c r="CB2" s="40" t="s">
        <v>97</v>
      </c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2"/>
      <c r="CO2" s="40" t="s">
        <v>99</v>
      </c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2"/>
      <c r="DB2" s="40" t="s">
        <v>100</v>
      </c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2"/>
      <c r="DO2" s="40" t="s">
        <v>101</v>
      </c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2"/>
      <c r="EB2" s="40" t="s">
        <v>102</v>
      </c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2"/>
      <c r="EO2" s="40" t="s">
        <v>103</v>
      </c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2"/>
      <c r="FB2" s="40" t="s">
        <v>109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O2" s="13"/>
      <c r="FP2" s="13"/>
      <c r="FQ2" s="13"/>
      <c r="FR2" s="13"/>
      <c r="FS2" s="14" t="s">
        <v>41</v>
      </c>
      <c r="FT2" s="14" t="s">
        <v>42</v>
      </c>
      <c r="FU2" s="14" t="s">
        <v>43</v>
      </c>
      <c r="FV2" s="14" t="s">
        <v>44</v>
      </c>
      <c r="FW2" s="14" t="s">
        <v>45</v>
      </c>
      <c r="FX2" s="14" t="s">
        <v>46</v>
      </c>
      <c r="FY2" s="14" t="s">
        <v>47</v>
      </c>
      <c r="FZ2" s="14" t="s">
        <v>48</v>
      </c>
      <c r="GA2" s="14" t="s">
        <v>49</v>
      </c>
      <c r="GB2" s="14" t="s">
        <v>50</v>
      </c>
      <c r="GC2" s="14" t="s">
        <v>51</v>
      </c>
      <c r="GD2" s="14" t="s">
        <v>52</v>
      </c>
      <c r="GE2" s="14" t="s">
        <v>53</v>
      </c>
      <c r="GF2" s="14" t="s">
        <v>54</v>
      </c>
    </row>
    <row r="3" spans="2:188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O3" s="52">
        <v>2022</v>
      </c>
      <c r="FP3" s="74" t="s">
        <v>55</v>
      </c>
      <c r="FQ3" s="49" t="s">
        <v>56</v>
      </c>
      <c r="FR3" s="50"/>
      <c r="FS3" s="15">
        <v>1</v>
      </c>
      <c r="FT3" s="31">
        <v>1</v>
      </c>
      <c r="FU3" s="31">
        <v>10</v>
      </c>
      <c r="FV3" s="31">
        <v>1</v>
      </c>
      <c r="FW3" s="31">
        <v>0</v>
      </c>
      <c r="FX3" s="31">
        <v>1</v>
      </c>
      <c r="FY3" s="32">
        <v>2</v>
      </c>
      <c r="FZ3" s="32">
        <v>1</v>
      </c>
      <c r="GA3" s="32">
        <v>1</v>
      </c>
      <c r="GB3" s="32">
        <v>0</v>
      </c>
      <c r="GC3" s="32">
        <v>2</v>
      </c>
      <c r="GD3" s="32">
        <v>0</v>
      </c>
      <c r="GE3" s="17">
        <v>20</v>
      </c>
      <c r="GF3" s="18">
        <v>1.7778251864494164E-4</v>
      </c>
    </row>
    <row r="4" spans="2:188" x14ac:dyDescent="0.25"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O4" s="43" t="s">
        <v>1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B4" s="43" t="s">
        <v>1</v>
      </c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O4" s="43" t="s">
        <v>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5"/>
      <c r="BB4" s="43" t="s">
        <v>1</v>
      </c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5"/>
      <c r="BO4" s="43" t="s">
        <v>1</v>
      </c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5"/>
      <c r="CB4" s="43" t="s">
        <v>1</v>
      </c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5"/>
      <c r="CO4" s="43" t="s">
        <v>1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5"/>
      <c r="DB4" s="43" t="s">
        <v>1</v>
      </c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5"/>
      <c r="DO4" s="43" t="s">
        <v>1</v>
      </c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5"/>
      <c r="EB4" s="43" t="s">
        <v>1</v>
      </c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5"/>
      <c r="EO4" s="43" t="s">
        <v>1</v>
      </c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5"/>
      <c r="FB4" s="43" t="s">
        <v>1</v>
      </c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5"/>
      <c r="FO4" s="53"/>
      <c r="FP4" s="75"/>
      <c r="FQ4" s="49" t="s">
        <v>57</v>
      </c>
      <c r="FR4" s="51"/>
      <c r="FS4" s="15">
        <v>227</v>
      </c>
      <c r="FT4" s="31">
        <v>253</v>
      </c>
      <c r="FU4" s="31">
        <v>408</v>
      </c>
      <c r="FV4" s="31">
        <v>484</v>
      </c>
      <c r="FW4" s="31">
        <v>540</v>
      </c>
      <c r="FX4" s="31">
        <v>538</v>
      </c>
      <c r="FY4" s="32">
        <v>710</v>
      </c>
      <c r="FZ4" s="32">
        <v>735</v>
      </c>
      <c r="GA4" s="32">
        <v>670</v>
      </c>
      <c r="GB4" s="32">
        <v>532</v>
      </c>
      <c r="GC4" s="32">
        <v>401</v>
      </c>
      <c r="GD4" s="32">
        <v>561</v>
      </c>
      <c r="GE4" s="17">
        <v>6059</v>
      </c>
      <c r="GF4" s="18">
        <v>5.3859214023485071E-2</v>
      </c>
    </row>
    <row r="5" spans="2:188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O5" s="53"/>
      <c r="FP5" s="75"/>
      <c r="FQ5" s="49" t="s">
        <v>58</v>
      </c>
      <c r="FR5" s="51"/>
      <c r="FS5" s="15">
        <v>2367</v>
      </c>
      <c r="FT5" s="31">
        <v>2558</v>
      </c>
      <c r="FU5" s="31">
        <v>3768</v>
      </c>
      <c r="FV5" s="31">
        <v>3838</v>
      </c>
      <c r="FW5" s="31">
        <v>4801</v>
      </c>
      <c r="FX5" s="31">
        <v>5378</v>
      </c>
      <c r="FY5" s="32">
        <v>5394</v>
      </c>
      <c r="FZ5" s="32">
        <v>5244</v>
      </c>
      <c r="GA5" s="32">
        <v>6018</v>
      </c>
      <c r="GB5" s="32">
        <v>5152</v>
      </c>
      <c r="GC5" s="32">
        <v>3956</v>
      </c>
      <c r="GD5" s="32">
        <v>5367</v>
      </c>
      <c r="GE5" s="17">
        <v>53841</v>
      </c>
      <c r="GF5" s="18">
        <v>0.47859942931811517</v>
      </c>
    </row>
    <row r="6" spans="2:188" ht="26.25" x14ac:dyDescent="0.25">
      <c r="B6" s="46" t="s">
        <v>2</v>
      </c>
      <c r="C6" s="47"/>
      <c r="D6" s="47"/>
      <c r="E6" s="47"/>
      <c r="F6" s="47"/>
      <c r="G6" s="48"/>
      <c r="H6" s="3" t="s">
        <v>3</v>
      </c>
      <c r="I6" s="3" t="s">
        <v>4</v>
      </c>
      <c r="J6" s="3"/>
      <c r="K6" s="4" t="s">
        <v>5</v>
      </c>
      <c r="L6" s="4" t="s">
        <v>6</v>
      </c>
      <c r="M6" s="4" t="s">
        <v>7</v>
      </c>
      <c r="O6" s="46" t="s">
        <v>2</v>
      </c>
      <c r="P6" s="47"/>
      <c r="Q6" s="47"/>
      <c r="R6" s="47"/>
      <c r="S6" s="47"/>
      <c r="T6" s="48"/>
      <c r="U6" s="3" t="s">
        <v>3</v>
      </c>
      <c r="V6" s="3" t="s">
        <v>4</v>
      </c>
      <c r="W6" s="3"/>
      <c r="X6" s="4" t="s">
        <v>5</v>
      </c>
      <c r="Y6" s="4" t="s">
        <v>6</v>
      </c>
      <c r="Z6" s="4" t="s">
        <v>7</v>
      </c>
      <c r="AB6" s="46" t="s">
        <v>2</v>
      </c>
      <c r="AC6" s="47"/>
      <c r="AD6" s="47"/>
      <c r="AE6" s="47"/>
      <c r="AF6" s="47"/>
      <c r="AG6" s="48"/>
      <c r="AH6" s="3" t="s">
        <v>3</v>
      </c>
      <c r="AI6" s="3" t="s">
        <v>4</v>
      </c>
      <c r="AJ6" s="3"/>
      <c r="AK6" s="4" t="s">
        <v>5</v>
      </c>
      <c r="AL6" s="4" t="s">
        <v>6</v>
      </c>
      <c r="AM6" s="4" t="s">
        <v>7</v>
      </c>
      <c r="AO6" s="46" t="s">
        <v>2</v>
      </c>
      <c r="AP6" s="47"/>
      <c r="AQ6" s="47"/>
      <c r="AR6" s="47"/>
      <c r="AS6" s="47"/>
      <c r="AT6" s="48"/>
      <c r="AU6" s="3" t="s">
        <v>3</v>
      </c>
      <c r="AV6" s="3" t="s">
        <v>4</v>
      </c>
      <c r="AW6" s="3"/>
      <c r="AX6" s="4" t="s">
        <v>5</v>
      </c>
      <c r="AY6" s="4" t="s">
        <v>6</v>
      </c>
      <c r="AZ6" s="4" t="s">
        <v>7</v>
      </c>
      <c r="BB6" s="46" t="s">
        <v>2</v>
      </c>
      <c r="BC6" s="47"/>
      <c r="BD6" s="47"/>
      <c r="BE6" s="47"/>
      <c r="BF6" s="47"/>
      <c r="BG6" s="48"/>
      <c r="BH6" s="3" t="s">
        <v>3</v>
      </c>
      <c r="BI6" s="3" t="s">
        <v>4</v>
      </c>
      <c r="BJ6" s="3"/>
      <c r="BK6" s="4" t="s">
        <v>5</v>
      </c>
      <c r="BL6" s="4" t="s">
        <v>6</v>
      </c>
      <c r="BM6" s="4" t="s">
        <v>7</v>
      </c>
      <c r="BO6" s="46" t="s">
        <v>2</v>
      </c>
      <c r="BP6" s="47"/>
      <c r="BQ6" s="47"/>
      <c r="BR6" s="47"/>
      <c r="BS6" s="47"/>
      <c r="BT6" s="48"/>
      <c r="BU6" s="3" t="s">
        <v>3</v>
      </c>
      <c r="BV6" s="3" t="s">
        <v>4</v>
      </c>
      <c r="BW6" s="3"/>
      <c r="BX6" s="4" t="s">
        <v>5</v>
      </c>
      <c r="BY6" s="4" t="s">
        <v>6</v>
      </c>
      <c r="BZ6" s="4" t="s">
        <v>7</v>
      </c>
      <c r="CB6" s="46" t="s">
        <v>2</v>
      </c>
      <c r="CC6" s="47"/>
      <c r="CD6" s="47"/>
      <c r="CE6" s="47"/>
      <c r="CF6" s="47"/>
      <c r="CG6" s="48"/>
      <c r="CH6" s="3" t="s">
        <v>3</v>
      </c>
      <c r="CI6" s="3" t="s">
        <v>4</v>
      </c>
      <c r="CJ6" s="3"/>
      <c r="CK6" s="4" t="s">
        <v>5</v>
      </c>
      <c r="CL6" s="4" t="s">
        <v>6</v>
      </c>
      <c r="CM6" s="4" t="s">
        <v>7</v>
      </c>
      <c r="CO6" s="46" t="s">
        <v>2</v>
      </c>
      <c r="CP6" s="47"/>
      <c r="CQ6" s="47"/>
      <c r="CR6" s="47"/>
      <c r="CS6" s="47"/>
      <c r="CT6" s="48"/>
      <c r="CU6" s="3" t="s">
        <v>3</v>
      </c>
      <c r="CV6" s="3" t="s">
        <v>4</v>
      </c>
      <c r="CW6" s="3"/>
      <c r="CX6" s="4" t="s">
        <v>5</v>
      </c>
      <c r="CY6" s="4" t="s">
        <v>6</v>
      </c>
      <c r="CZ6" s="4" t="s">
        <v>7</v>
      </c>
      <c r="DB6" s="46" t="s">
        <v>2</v>
      </c>
      <c r="DC6" s="47"/>
      <c r="DD6" s="47"/>
      <c r="DE6" s="47"/>
      <c r="DF6" s="47"/>
      <c r="DG6" s="48"/>
      <c r="DH6" s="3" t="s">
        <v>3</v>
      </c>
      <c r="DI6" s="3" t="s">
        <v>4</v>
      </c>
      <c r="DJ6" s="3"/>
      <c r="DK6" s="4" t="s">
        <v>5</v>
      </c>
      <c r="DL6" s="4" t="s">
        <v>6</v>
      </c>
      <c r="DM6" s="4" t="s">
        <v>7</v>
      </c>
      <c r="DO6" s="46" t="s">
        <v>2</v>
      </c>
      <c r="DP6" s="47"/>
      <c r="DQ6" s="47"/>
      <c r="DR6" s="47"/>
      <c r="DS6" s="47"/>
      <c r="DT6" s="48"/>
      <c r="DU6" s="3" t="s">
        <v>3</v>
      </c>
      <c r="DV6" s="3" t="s">
        <v>4</v>
      </c>
      <c r="DW6" s="3"/>
      <c r="DX6" s="4" t="s">
        <v>5</v>
      </c>
      <c r="DY6" s="4" t="s">
        <v>6</v>
      </c>
      <c r="DZ6" s="4" t="s">
        <v>7</v>
      </c>
      <c r="EB6" s="46" t="s">
        <v>2</v>
      </c>
      <c r="EC6" s="47"/>
      <c r="ED6" s="47"/>
      <c r="EE6" s="47"/>
      <c r="EF6" s="47"/>
      <c r="EG6" s="48"/>
      <c r="EH6" s="3" t="s">
        <v>3</v>
      </c>
      <c r="EI6" s="3" t="s">
        <v>4</v>
      </c>
      <c r="EJ6" s="3"/>
      <c r="EK6" s="4" t="s">
        <v>5</v>
      </c>
      <c r="EL6" s="4" t="s">
        <v>6</v>
      </c>
      <c r="EM6" s="4" t="s">
        <v>7</v>
      </c>
      <c r="EO6" s="46" t="s">
        <v>2</v>
      </c>
      <c r="EP6" s="47"/>
      <c r="EQ6" s="47"/>
      <c r="ER6" s="47"/>
      <c r="ES6" s="47"/>
      <c r="ET6" s="48"/>
      <c r="EU6" s="3" t="s">
        <v>3</v>
      </c>
      <c r="EV6" s="3" t="s">
        <v>4</v>
      </c>
      <c r="EW6" s="3"/>
      <c r="EX6" s="4" t="s">
        <v>5</v>
      </c>
      <c r="EY6" s="4" t="s">
        <v>6</v>
      </c>
      <c r="EZ6" s="4" t="s">
        <v>7</v>
      </c>
      <c r="FB6" s="46" t="s">
        <v>2</v>
      </c>
      <c r="FC6" s="47"/>
      <c r="FD6" s="47"/>
      <c r="FE6" s="47"/>
      <c r="FF6" s="47"/>
      <c r="FG6" s="48"/>
      <c r="FH6" s="3" t="s">
        <v>3</v>
      </c>
      <c r="FI6" s="3" t="s">
        <v>4</v>
      </c>
      <c r="FJ6" s="3"/>
      <c r="FK6" s="4" t="s">
        <v>5</v>
      </c>
      <c r="FL6" s="4" t="s">
        <v>6</v>
      </c>
      <c r="FM6" s="4" t="s">
        <v>7</v>
      </c>
      <c r="FO6" s="53"/>
      <c r="FP6" s="75"/>
      <c r="FQ6" s="49" t="s">
        <v>59</v>
      </c>
      <c r="FR6" s="51"/>
      <c r="FS6" s="15">
        <v>2075</v>
      </c>
      <c r="FT6" s="31">
        <v>1737</v>
      </c>
      <c r="FU6" s="31">
        <v>3113</v>
      </c>
      <c r="FV6" s="31">
        <v>3630</v>
      </c>
      <c r="FW6" s="31">
        <v>4363</v>
      </c>
      <c r="FX6" s="31">
        <v>4946</v>
      </c>
      <c r="FY6" s="32">
        <v>4948</v>
      </c>
      <c r="FZ6" s="32">
        <v>4925</v>
      </c>
      <c r="GA6" s="32">
        <v>5469</v>
      </c>
      <c r="GB6" s="32">
        <v>4482</v>
      </c>
      <c r="GC6" s="32">
        <v>3699</v>
      </c>
      <c r="GD6" s="32">
        <v>4604</v>
      </c>
      <c r="GE6" s="17">
        <v>47991</v>
      </c>
      <c r="GF6" s="18">
        <v>0.42659804261446971</v>
      </c>
    </row>
    <row r="7" spans="2:188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O7" s="53"/>
      <c r="FP7" s="75"/>
      <c r="FQ7" s="49" t="s">
        <v>60</v>
      </c>
      <c r="FR7" s="51"/>
      <c r="FS7" s="15">
        <v>64</v>
      </c>
      <c r="FT7" s="31">
        <v>86</v>
      </c>
      <c r="FU7" s="31">
        <v>108</v>
      </c>
      <c r="FV7" s="31">
        <v>153</v>
      </c>
      <c r="FW7" s="31">
        <v>162</v>
      </c>
      <c r="FX7" s="31">
        <v>149</v>
      </c>
      <c r="FY7" s="32">
        <v>194</v>
      </c>
      <c r="FZ7" s="32">
        <v>158</v>
      </c>
      <c r="GA7" s="32">
        <v>162</v>
      </c>
      <c r="GB7" s="32">
        <v>173</v>
      </c>
      <c r="GC7" s="32">
        <v>132</v>
      </c>
      <c r="GD7" s="32">
        <v>186</v>
      </c>
      <c r="GE7" s="17">
        <v>1727</v>
      </c>
      <c r="GF7" s="18">
        <v>1.5351520484990711E-2</v>
      </c>
    </row>
    <row r="8" spans="2:188" x14ac:dyDescent="0.25">
      <c r="B8" s="2" t="s">
        <v>8</v>
      </c>
      <c r="C8" s="2"/>
      <c r="D8" s="2"/>
      <c r="E8" s="2"/>
      <c r="F8" s="2"/>
      <c r="G8" s="2"/>
      <c r="H8" s="5">
        <v>1517</v>
      </c>
      <c r="I8" s="6">
        <v>1</v>
      </c>
      <c r="J8" s="2"/>
      <c r="K8" s="7">
        <v>1</v>
      </c>
      <c r="L8" s="7">
        <v>0.8</v>
      </c>
      <c r="M8" s="8" t="s">
        <v>9</v>
      </c>
      <c r="O8" s="2" t="s">
        <v>8</v>
      </c>
      <c r="P8" s="2"/>
      <c r="Q8" s="2"/>
      <c r="R8" s="2"/>
      <c r="S8" s="2"/>
      <c r="T8" s="2"/>
      <c r="U8" s="5"/>
      <c r="V8" s="6"/>
      <c r="W8" s="2"/>
      <c r="X8" s="7"/>
      <c r="Y8" s="7"/>
      <c r="Z8" s="8"/>
      <c r="AB8" s="2" t="s">
        <v>8</v>
      </c>
      <c r="AC8" s="2"/>
      <c r="AD8" s="2"/>
      <c r="AE8" s="2"/>
      <c r="AF8" s="2"/>
      <c r="AG8" s="2"/>
      <c r="AH8" s="5"/>
      <c r="AI8" s="6"/>
      <c r="AJ8" s="2"/>
      <c r="AK8" s="7"/>
      <c r="AL8" s="7"/>
      <c r="AM8" s="8"/>
      <c r="AO8" s="2" t="s">
        <v>8</v>
      </c>
      <c r="AP8" s="2"/>
      <c r="AQ8" s="2"/>
      <c r="AR8" s="2"/>
      <c r="AS8" s="2"/>
      <c r="AT8" s="2"/>
      <c r="AU8" s="5"/>
      <c r="AV8" s="6"/>
      <c r="AW8" s="2"/>
      <c r="AX8" s="7"/>
      <c r="AY8" s="7"/>
      <c r="AZ8" s="8"/>
      <c r="BB8" s="2" t="s">
        <v>8</v>
      </c>
      <c r="BC8" s="2"/>
      <c r="BD8" s="2"/>
      <c r="BE8" s="2"/>
      <c r="BF8" s="2"/>
      <c r="BG8" s="2"/>
      <c r="BH8" s="5">
        <v>1931</v>
      </c>
      <c r="BI8" s="6">
        <v>1</v>
      </c>
      <c r="BJ8" s="2"/>
      <c r="BK8" s="7">
        <v>1</v>
      </c>
      <c r="BL8" s="7">
        <v>0.8</v>
      </c>
      <c r="BM8" s="8" t="s">
        <v>9</v>
      </c>
      <c r="BO8" s="2" t="s">
        <v>8</v>
      </c>
      <c r="BP8" s="2"/>
      <c r="BQ8" s="2"/>
      <c r="BR8" s="2"/>
      <c r="BS8" s="2"/>
      <c r="BT8" s="2"/>
      <c r="BU8" s="5">
        <v>2970</v>
      </c>
      <c r="BV8" s="6">
        <v>0.99564197116996311</v>
      </c>
      <c r="BW8" s="2"/>
      <c r="BX8" s="7">
        <v>0.99564197116996311</v>
      </c>
      <c r="BY8" s="7">
        <v>0.8</v>
      </c>
      <c r="BZ8" s="8" t="s">
        <v>9</v>
      </c>
      <c r="CB8" s="2" t="s">
        <v>8</v>
      </c>
      <c r="CC8" s="2"/>
      <c r="CD8" s="2"/>
      <c r="CE8" s="2"/>
      <c r="CF8" s="2"/>
      <c r="CG8" s="2"/>
      <c r="CH8" s="5">
        <v>3438</v>
      </c>
      <c r="CI8" s="6">
        <v>0.99479166666666663</v>
      </c>
      <c r="CJ8" s="2"/>
      <c r="CK8" s="7">
        <v>0.99479166666666663</v>
      </c>
      <c r="CL8" s="7">
        <v>0.8</v>
      </c>
      <c r="CM8" s="8" t="s">
        <v>9</v>
      </c>
      <c r="CO8" s="2" t="s">
        <v>8</v>
      </c>
      <c r="CP8" s="2"/>
      <c r="CQ8" s="2"/>
      <c r="CR8" s="2"/>
      <c r="CS8" s="2"/>
      <c r="CT8" s="2"/>
      <c r="CU8" s="5">
        <v>2961</v>
      </c>
      <c r="CV8" s="6">
        <v>0.99898785425101211</v>
      </c>
      <c r="CW8" s="2"/>
      <c r="CX8" s="7">
        <v>0.99898785425101211</v>
      </c>
      <c r="CY8" s="7">
        <v>0.8</v>
      </c>
      <c r="CZ8" s="8" t="s">
        <v>9</v>
      </c>
      <c r="DB8" s="2" t="s">
        <v>8</v>
      </c>
      <c r="DC8" s="2"/>
      <c r="DD8" s="2"/>
      <c r="DE8" s="2"/>
      <c r="DF8" s="2"/>
      <c r="DG8" s="2"/>
      <c r="DH8" s="5">
        <v>3320</v>
      </c>
      <c r="DI8" s="6">
        <v>0.99134069871603459</v>
      </c>
      <c r="DJ8" s="2"/>
      <c r="DK8" s="7">
        <v>0.99134069871603459</v>
      </c>
      <c r="DL8" s="7">
        <v>0.8</v>
      </c>
      <c r="DM8" s="8" t="s">
        <v>9</v>
      </c>
      <c r="DO8" s="2" t="s">
        <v>8</v>
      </c>
      <c r="DP8" s="2"/>
      <c r="DQ8" s="2"/>
      <c r="DR8" s="2"/>
      <c r="DS8" s="2"/>
      <c r="DT8" s="2"/>
      <c r="DU8" s="5">
        <v>2913</v>
      </c>
      <c r="DV8" s="6">
        <v>0.99623803009575929</v>
      </c>
      <c r="DW8" s="2"/>
      <c r="DX8" s="7">
        <v>0.99623803009575929</v>
      </c>
      <c r="DY8" s="7">
        <v>0.8</v>
      </c>
      <c r="DZ8" s="8" t="s">
        <v>9</v>
      </c>
      <c r="EB8" s="2" t="s">
        <v>8</v>
      </c>
      <c r="EC8" s="2"/>
      <c r="ED8" s="2"/>
      <c r="EE8" s="2"/>
      <c r="EF8" s="2"/>
      <c r="EG8" s="2"/>
      <c r="EH8" s="5">
        <v>2175</v>
      </c>
      <c r="EI8" s="6">
        <v>0.99816429554841668</v>
      </c>
      <c r="EJ8" s="2"/>
      <c r="EK8" s="7">
        <v>0.99816429554841668</v>
      </c>
      <c r="EL8" s="7">
        <v>0.8</v>
      </c>
      <c r="EM8" s="8" t="s">
        <v>9</v>
      </c>
      <c r="EO8" s="2" t="s">
        <v>8</v>
      </c>
      <c r="EP8" s="2"/>
      <c r="EQ8" s="2"/>
      <c r="ER8" s="2"/>
      <c r="ES8" s="2"/>
      <c r="ET8" s="2"/>
      <c r="EU8" s="5">
        <v>2949</v>
      </c>
      <c r="EV8" s="6">
        <v>0.99830737982396756</v>
      </c>
      <c r="EW8" s="2"/>
      <c r="EX8" s="7">
        <v>0.99830737982396756</v>
      </c>
      <c r="EY8" s="7">
        <v>0.8</v>
      </c>
      <c r="EZ8" s="8" t="s">
        <v>9</v>
      </c>
      <c r="FB8" s="2" t="s">
        <v>8</v>
      </c>
      <c r="FC8" s="2"/>
      <c r="FD8" s="2"/>
      <c r="FE8" s="2"/>
      <c r="FF8" s="2"/>
      <c r="FG8" s="2"/>
      <c r="FH8" s="5">
        <f>+H8+U8+AH8+AU8+BH8+BU8+CH8+CU8+DH8+DU8+EH8+EU8</f>
        <v>24174</v>
      </c>
      <c r="FI8" s="6">
        <f>+FH8/$FH$12</f>
        <v>0.99657830729274022</v>
      </c>
      <c r="FJ8" s="2"/>
      <c r="FK8" s="7">
        <f>+FI8</f>
        <v>0.99657830729274022</v>
      </c>
      <c r="FL8" s="7">
        <v>0.8</v>
      </c>
      <c r="FM8" s="8" t="s">
        <v>9</v>
      </c>
      <c r="FO8" s="53"/>
      <c r="FP8" s="75"/>
      <c r="FQ8" s="49" t="s">
        <v>61</v>
      </c>
      <c r="FR8" s="51"/>
      <c r="FS8" s="15">
        <v>53</v>
      </c>
      <c r="FT8" s="31">
        <v>29</v>
      </c>
      <c r="FU8" s="31">
        <v>83</v>
      </c>
      <c r="FV8" s="31">
        <v>82</v>
      </c>
      <c r="FW8" s="31">
        <v>74</v>
      </c>
      <c r="FX8" s="31">
        <v>65</v>
      </c>
      <c r="FY8" s="32">
        <v>91</v>
      </c>
      <c r="FZ8" s="32">
        <v>118</v>
      </c>
      <c r="GA8" s="32">
        <v>93</v>
      </c>
      <c r="GB8" s="32">
        <v>68</v>
      </c>
      <c r="GC8" s="32">
        <v>67</v>
      </c>
      <c r="GD8" s="32">
        <v>86</v>
      </c>
      <c r="GE8" s="17">
        <v>909</v>
      </c>
      <c r="GF8" s="18">
        <v>8.0802154724125969E-3</v>
      </c>
    </row>
    <row r="9" spans="2:188" x14ac:dyDescent="0.25">
      <c r="B9" s="2" t="s">
        <v>10</v>
      </c>
      <c r="C9" s="2"/>
      <c r="D9" s="2"/>
      <c r="E9" s="2"/>
      <c r="F9" s="2"/>
      <c r="G9" s="2"/>
      <c r="H9" s="5">
        <v>0</v>
      </c>
      <c r="I9" s="6">
        <v>0</v>
      </c>
      <c r="J9" s="2"/>
      <c r="K9" s="7">
        <v>1</v>
      </c>
      <c r="L9" s="9">
        <v>0.9</v>
      </c>
      <c r="M9" s="8" t="s">
        <v>9</v>
      </c>
      <c r="O9" s="2" t="s">
        <v>10</v>
      </c>
      <c r="P9" s="2"/>
      <c r="Q9" s="2"/>
      <c r="R9" s="2"/>
      <c r="S9" s="2"/>
      <c r="T9" s="2"/>
      <c r="U9" s="5"/>
      <c r="V9" s="6"/>
      <c r="W9" s="2"/>
      <c r="X9" s="7"/>
      <c r="Y9" s="9"/>
      <c r="Z9" s="8"/>
      <c r="AB9" s="2" t="s">
        <v>10</v>
      </c>
      <c r="AC9" s="2"/>
      <c r="AD9" s="2"/>
      <c r="AE9" s="2"/>
      <c r="AF9" s="2"/>
      <c r="AG9" s="2"/>
      <c r="AH9" s="5"/>
      <c r="AI9" s="6"/>
      <c r="AJ9" s="2"/>
      <c r="AK9" s="7"/>
      <c r="AL9" s="9"/>
      <c r="AM9" s="8"/>
      <c r="AO9" s="2" t="s">
        <v>10</v>
      </c>
      <c r="AP9" s="2"/>
      <c r="AQ9" s="2"/>
      <c r="AR9" s="2"/>
      <c r="AS9" s="2"/>
      <c r="AT9" s="2"/>
      <c r="AU9" s="5"/>
      <c r="AV9" s="6"/>
      <c r="AW9" s="2"/>
      <c r="AX9" s="7"/>
      <c r="AY9" s="9"/>
      <c r="AZ9" s="8"/>
      <c r="BB9" s="2" t="s">
        <v>10</v>
      </c>
      <c r="BC9" s="2"/>
      <c r="BD9" s="2"/>
      <c r="BE9" s="2"/>
      <c r="BF9" s="2"/>
      <c r="BG9" s="2"/>
      <c r="BH9" s="5">
        <v>0</v>
      </c>
      <c r="BI9" s="6">
        <v>0</v>
      </c>
      <c r="BJ9" s="2"/>
      <c r="BK9" s="7">
        <v>1</v>
      </c>
      <c r="BL9" s="9">
        <v>0.9</v>
      </c>
      <c r="BM9" s="8" t="s">
        <v>9</v>
      </c>
      <c r="BO9" s="2" t="s">
        <v>10</v>
      </c>
      <c r="BP9" s="2"/>
      <c r="BQ9" s="2"/>
      <c r="BR9" s="2"/>
      <c r="BS9" s="2"/>
      <c r="BT9" s="2"/>
      <c r="BU9" s="5">
        <v>11</v>
      </c>
      <c r="BV9" s="6">
        <v>3.6875628561850488E-3</v>
      </c>
      <c r="BW9" s="2"/>
      <c r="BX9" s="7">
        <v>0.99932953402614821</v>
      </c>
      <c r="BY9" s="9">
        <v>0.9</v>
      </c>
      <c r="BZ9" s="8" t="s">
        <v>9</v>
      </c>
      <c r="CB9" s="2" t="s">
        <v>10</v>
      </c>
      <c r="CC9" s="2"/>
      <c r="CD9" s="2"/>
      <c r="CE9" s="2"/>
      <c r="CF9" s="2"/>
      <c r="CG9" s="2"/>
      <c r="CH9" s="5">
        <v>18</v>
      </c>
      <c r="CI9" s="6">
        <v>5.208333333333333E-3</v>
      </c>
      <c r="CJ9" s="2"/>
      <c r="CK9" s="7">
        <v>1</v>
      </c>
      <c r="CL9" s="9">
        <v>0.9</v>
      </c>
      <c r="CM9" s="8" t="s">
        <v>9</v>
      </c>
      <c r="CO9" s="2" t="s">
        <v>10</v>
      </c>
      <c r="CP9" s="2"/>
      <c r="CQ9" s="2"/>
      <c r="CR9" s="2"/>
      <c r="CS9" s="2"/>
      <c r="CT9" s="2"/>
      <c r="CU9" s="5">
        <v>1</v>
      </c>
      <c r="CV9" s="6">
        <v>3.3738191632928474E-4</v>
      </c>
      <c r="CW9" s="2"/>
      <c r="CX9" s="7">
        <v>0.99932523616734137</v>
      </c>
      <c r="CY9" s="9">
        <v>0.9</v>
      </c>
      <c r="CZ9" s="8" t="s">
        <v>9</v>
      </c>
      <c r="DB9" s="2" t="s">
        <v>10</v>
      </c>
      <c r="DC9" s="2"/>
      <c r="DD9" s="2"/>
      <c r="DE9" s="2"/>
      <c r="DF9" s="2"/>
      <c r="DG9" s="2"/>
      <c r="DH9" s="5">
        <v>29</v>
      </c>
      <c r="DI9" s="6">
        <v>8.6593012839653628E-3</v>
      </c>
      <c r="DJ9" s="2"/>
      <c r="DK9" s="7">
        <v>1</v>
      </c>
      <c r="DL9" s="9">
        <v>0.9</v>
      </c>
      <c r="DM9" s="8" t="s">
        <v>9</v>
      </c>
      <c r="DO9" s="2" t="s">
        <v>10</v>
      </c>
      <c r="DP9" s="2"/>
      <c r="DQ9" s="2"/>
      <c r="DR9" s="2"/>
      <c r="DS9" s="2"/>
      <c r="DT9" s="2"/>
      <c r="DU9" s="5">
        <v>11</v>
      </c>
      <c r="DV9" s="6">
        <v>3.761969904240766E-3</v>
      </c>
      <c r="DW9" s="2"/>
      <c r="DX9" s="7">
        <v>1</v>
      </c>
      <c r="DY9" s="9">
        <v>0.9</v>
      </c>
      <c r="DZ9" s="8" t="s">
        <v>9</v>
      </c>
      <c r="EB9" s="2" t="s">
        <v>10</v>
      </c>
      <c r="EC9" s="2"/>
      <c r="ED9" s="2"/>
      <c r="EE9" s="2"/>
      <c r="EF9" s="2"/>
      <c r="EG9" s="2"/>
      <c r="EH9" s="5">
        <v>4</v>
      </c>
      <c r="EI9" s="6">
        <v>1.8357044515832951E-3</v>
      </c>
      <c r="EJ9" s="2"/>
      <c r="EK9" s="7">
        <v>1</v>
      </c>
      <c r="EL9" s="9">
        <v>0.9</v>
      </c>
      <c r="EM9" s="8" t="s">
        <v>9</v>
      </c>
      <c r="EO9" s="2" t="s">
        <v>10</v>
      </c>
      <c r="EP9" s="2"/>
      <c r="EQ9" s="2"/>
      <c r="ER9" s="2"/>
      <c r="ES9" s="2"/>
      <c r="ET9" s="2"/>
      <c r="EU9" s="5">
        <v>5</v>
      </c>
      <c r="EV9" s="6">
        <v>1.6926201760324984E-3</v>
      </c>
      <c r="EW9" s="2"/>
      <c r="EX9" s="7">
        <v>1</v>
      </c>
      <c r="EY9" s="9">
        <v>0.9</v>
      </c>
      <c r="EZ9" s="8" t="s">
        <v>9</v>
      </c>
      <c r="FB9" s="2" t="s">
        <v>10</v>
      </c>
      <c r="FC9" s="2"/>
      <c r="FD9" s="2"/>
      <c r="FE9" s="2"/>
      <c r="FF9" s="2"/>
      <c r="FG9" s="2"/>
      <c r="FH9" s="5">
        <f t="shared" ref="FH9:FH11" si="0">+H9+U9+AH9+AU9+BH9+BU9+CH9+CU9+DH9+DU9+EH9+EU9</f>
        <v>79</v>
      </c>
      <c r="FI9" s="6">
        <f t="shared" ref="FI9:FI11" si="1">+FH9/$FH$12</f>
        <v>3.2567918538978441E-3</v>
      </c>
      <c r="FJ9" s="2"/>
      <c r="FK9" s="7">
        <f>+FI8+FI9</f>
        <v>0.99983509914663804</v>
      </c>
      <c r="FL9" s="9">
        <v>0.9</v>
      </c>
      <c r="FM9" s="8" t="s">
        <v>9</v>
      </c>
      <c r="FO9" s="53"/>
      <c r="FP9" s="75"/>
      <c r="FQ9" s="49" t="s">
        <v>62</v>
      </c>
      <c r="FR9" s="51"/>
      <c r="FS9" s="15">
        <v>72</v>
      </c>
      <c r="FT9" s="31">
        <v>100</v>
      </c>
      <c r="FU9" s="31">
        <v>133</v>
      </c>
      <c r="FV9" s="31">
        <v>160</v>
      </c>
      <c r="FW9" s="31">
        <v>124</v>
      </c>
      <c r="FX9" s="31">
        <v>132</v>
      </c>
      <c r="FY9" s="32">
        <v>305</v>
      </c>
      <c r="FZ9" s="32">
        <v>232</v>
      </c>
      <c r="GA9" s="32">
        <v>153</v>
      </c>
      <c r="GB9" s="32">
        <v>175</v>
      </c>
      <c r="GC9" s="32">
        <v>100</v>
      </c>
      <c r="GD9" s="32">
        <v>264</v>
      </c>
      <c r="GE9" s="17">
        <v>1950</v>
      </c>
      <c r="GF9" s="18">
        <v>1.733379556788181E-2</v>
      </c>
    </row>
    <row r="10" spans="2:188" x14ac:dyDescent="0.25">
      <c r="B10" s="2" t="s">
        <v>11</v>
      </c>
      <c r="C10" s="2"/>
      <c r="D10" s="2"/>
      <c r="E10" s="2"/>
      <c r="F10" s="2"/>
      <c r="G10" s="2"/>
      <c r="H10" s="5">
        <v>0</v>
      </c>
      <c r="I10" s="6">
        <v>0</v>
      </c>
      <c r="J10" s="2"/>
      <c r="K10" s="7">
        <v>1</v>
      </c>
      <c r="L10" s="9">
        <v>1</v>
      </c>
      <c r="M10" s="8" t="s">
        <v>9</v>
      </c>
      <c r="O10" s="2" t="s">
        <v>11</v>
      </c>
      <c r="P10" s="2"/>
      <c r="Q10" s="2"/>
      <c r="R10" s="2"/>
      <c r="S10" s="2"/>
      <c r="T10" s="2"/>
      <c r="U10" s="5"/>
      <c r="V10" s="6"/>
      <c r="W10" s="2"/>
      <c r="X10" s="7"/>
      <c r="Y10" s="9"/>
      <c r="Z10" s="8"/>
      <c r="AB10" s="2" t="s">
        <v>11</v>
      </c>
      <c r="AC10" s="2"/>
      <c r="AD10" s="2"/>
      <c r="AE10" s="2"/>
      <c r="AF10" s="2"/>
      <c r="AG10" s="2"/>
      <c r="AH10" s="5"/>
      <c r="AI10" s="6"/>
      <c r="AJ10" s="2"/>
      <c r="AK10" s="7"/>
      <c r="AL10" s="9"/>
      <c r="AM10" s="8"/>
      <c r="AO10" s="2" t="s">
        <v>11</v>
      </c>
      <c r="AP10" s="2"/>
      <c r="AQ10" s="2"/>
      <c r="AR10" s="2"/>
      <c r="AS10" s="2"/>
      <c r="AT10" s="2"/>
      <c r="AU10" s="5"/>
      <c r="AV10" s="6"/>
      <c r="AW10" s="2"/>
      <c r="AX10" s="7"/>
      <c r="AY10" s="9"/>
      <c r="AZ10" s="8"/>
      <c r="BB10" s="2" t="s">
        <v>11</v>
      </c>
      <c r="BC10" s="2"/>
      <c r="BD10" s="2"/>
      <c r="BE10" s="2"/>
      <c r="BF10" s="2"/>
      <c r="BG10" s="2"/>
      <c r="BH10" s="5">
        <v>0</v>
      </c>
      <c r="BI10" s="6">
        <v>0</v>
      </c>
      <c r="BJ10" s="2"/>
      <c r="BK10" s="7">
        <v>1</v>
      </c>
      <c r="BL10" s="9">
        <v>1</v>
      </c>
      <c r="BM10" s="8" t="s">
        <v>9</v>
      </c>
      <c r="BO10" s="2" t="s">
        <v>11</v>
      </c>
      <c r="BP10" s="2"/>
      <c r="BQ10" s="2"/>
      <c r="BR10" s="2"/>
      <c r="BS10" s="2"/>
      <c r="BT10" s="2"/>
      <c r="BU10" s="5">
        <v>0</v>
      </c>
      <c r="BV10" s="6">
        <v>0</v>
      </c>
      <c r="BW10" s="2"/>
      <c r="BX10" s="7">
        <v>0.99932953402614821</v>
      </c>
      <c r="BY10" s="9">
        <v>1</v>
      </c>
      <c r="BZ10" s="8" t="s">
        <v>9</v>
      </c>
      <c r="CB10" s="2" t="s">
        <v>11</v>
      </c>
      <c r="CC10" s="2"/>
      <c r="CD10" s="2"/>
      <c r="CE10" s="2"/>
      <c r="CF10" s="2"/>
      <c r="CG10" s="2"/>
      <c r="CH10" s="5">
        <v>0</v>
      </c>
      <c r="CI10" s="6">
        <v>0</v>
      </c>
      <c r="CJ10" s="2"/>
      <c r="CK10" s="7">
        <v>1</v>
      </c>
      <c r="CL10" s="9">
        <v>1</v>
      </c>
      <c r="CM10" s="8" t="s">
        <v>9</v>
      </c>
      <c r="CO10" s="2" t="s">
        <v>11</v>
      </c>
      <c r="CP10" s="2"/>
      <c r="CQ10" s="2"/>
      <c r="CR10" s="2"/>
      <c r="CS10" s="2"/>
      <c r="CT10" s="2"/>
      <c r="CU10" s="5">
        <v>2</v>
      </c>
      <c r="CV10" s="6">
        <v>6.7476383265856947E-4</v>
      </c>
      <c r="CW10" s="2"/>
      <c r="CX10" s="7">
        <v>0.99999999999999989</v>
      </c>
      <c r="CY10" s="9">
        <v>1</v>
      </c>
      <c r="CZ10" s="8" t="s">
        <v>9</v>
      </c>
      <c r="DB10" s="2" t="s">
        <v>11</v>
      </c>
      <c r="DC10" s="2"/>
      <c r="DD10" s="2"/>
      <c r="DE10" s="2"/>
      <c r="DF10" s="2"/>
      <c r="DG10" s="2"/>
      <c r="DH10" s="5">
        <v>0</v>
      </c>
      <c r="DI10" s="6">
        <v>0</v>
      </c>
      <c r="DJ10" s="2"/>
      <c r="DK10" s="7">
        <v>1</v>
      </c>
      <c r="DL10" s="9">
        <v>1</v>
      </c>
      <c r="DM10" s="8" t="s">
        <v>9</v>
      </c>
      <c r="DO10" s="2" t="s">
        <v>11</v>
      </c>
      <c r="DP10" s="2"/>
      <c r="DQ10" s="2"/>
      <c r="DR10" s="2"/>
      <c r="DS10" s="2"/>
      <c r="DT10" s="2"/>
      <c r="DU10" s="5">
        <v>0</v>
      </c>
      <c r="DV10" s="6">
        <v>0</v>
      </c>
      <c r="DW10" s="2"/>
      <c r="DX10" s="7">
        <v>1</v>
      </c>
      <c r="DY10" s="9">
        <v>1</v>
      </c>
      <c r="DZ10" s="8" t="s">
        <v>9</v>
      </c>
      <c r="EB10" s="2" t="s">
        <v>11</v>
      </c>
      <c r="EC10" s="2"/>
      <c r="ED10" s="2"/>
      <c r="EE10" s="2"/>
      <c r="EF10" s="2"/>
      <c r="EG10" s="2"/>
      <c r="EH10" s="5">
        <v>0</v>
      </c>
      <c r="EI10" s="6">
        <v>0</v>
      </c>
      <c r="EJ10" s="2"/>
      <c r="EK10" s="7">
        <v>1</v>
      </c>
      <c r="EL10" s="9">
        <v>1</v>
      </c>
      <c r="EM10" s="8" t="s">
        <v>9</v>
      </c>
      <c r="EO10" s="2" t="s">
        <v>11</v>
      </c>
      <c r="EP10" s="2"/>
      <c r="EQ10" s="2"/>
      <c r="ER10" s="2"/>
      <c r="ES10" s="2"/>
      <c r="ET10" s="2"/>
      <c r="EU10" s="5">
        <v>0</v>
      </c>
      <c r="EV10" s="6">
        <v>0</v>
      </c>
      <c r="EW10" s="2"/>
      <c r="EX10" s="7">
        <v>1</v>
      </c>
      <c r="EY10" s="9">
        <v>1</v>
      </c>
      <c r="EZ10" s="8" t="s">
        <v>9</v>
      </c>
      <c r="FB10" s="2" t="s">
        <v>11</v>
      </c>
      <c r="FC10" s="2"/>
      <c r="FD10" s="2"/>
      <c r="FE10" s="2"/>
      <c r="FF10" s="2"/>
      <c r="FG10" s="2"/>
      <c r="FH10" s="5">
        <f t="shared" si="0"/>
        <v>2</v>
      </c>
      <c r="FI10" s="6">
        <f t="shared" si="1"/>
        <v>8.2450426680958074E-5</v>
      </c>
      <c r="FJ10" s="2"/>
      <c r="FK10" s="7">
        <f>+FI8+FI9+FI10</f>
        <v>0.99991754957331902</v>
      </c>
      <c r="FL10" s="9">
        <v>1</v>
      </c>
      <c r="FM10" s="8" t="s">
        <v>9</v>
      </c>
      <c r="FO10" s="53"/>
      <c r="FP10" s="76"/>
      <c r="FQ10" s="60" t="s">
        <v>63</v>
      </c>
      <c r="FR10" s="61"/>
      <c r="FS10" s="22">
        <v>4859</v>
      </c>
      <c r="FT10" s="22">
        <v>4764</v>
      </c>
      <c r="FU10" s="22">
        <v>7623</v>
      </c>
      <c r="FV10" s="22">
        <v>8348</v>
      </c>
      <c r="FW10" s="22">
        <v>10064</v>
      </c>
      <c r="FX10" s="22">
        <v>11209</v>
      </c>
      <c r="FY10" s="22">
        <v>11644</v>
      </c>
      <c r="FZ10" s="22">
        <v>11413</v>
      </c>
      <c r="GA10" s="22">
        <v>12566</v>
      </c>
      <c r="GB10" s="22">
        <v>10582</v>
      </c>
      <c r="GC10" s="22">
        <v>8357</v>
      </c>
      <c r="GD10" s="22">
        <v>11068</v>
      </c>
      <c r="GE10" s="23">
        <v>112497</v>
      </c>
      <c r="GF10" s="24">
        <v>1</v>
      </c>
    </row>
    <row r="11" spans="2:188" x14ac:dyDescent="0.25">
      <c r="B11" s="2" t="s">
        <v>12</v>
      </c>
      <c r="C11" s="2"/>
      <c r="D11" s="2"/>
      <c r="E11" s="2"/>
      <c r="F11" s="2"/>
      <c r="G11" s="2"/>
      <c r="H11" s="5">
        <v>0</v>
      </c>
      <c r="I11" s="6">
        <v>0</v>
      </c>
      <c r="J11" s="2"/>
      <c r="K11" s="2"/>
      <c r="L11" s="2"/>
      <c r="M11" s="2"/>
      <c r="O11" s="2" t="s">
        <v>12</v>
      </c>
      <c r="P11" s="2"/>
      <c r="Q11" s="2"/>
      <c r="R11" s="2"/>
      <c r="S11" s="2"/>
      <c r="T11" s="2"/>
      <c r="U11" s="5"/>
      <c r="V11" s="6"/>
      <c r="W11" s="2"/>
      <c r="X11" s="2"/>
      <c r="Y11" s="2"/>
      <c r="Z11" s="2"/>
      <c r="AB11" s="2" t="s">
        <v>12</v>
      </c>
      <c r="AC11" s="2"/>
      <c r="AD11" s="2"/>
      <c r="AE11" s="2"/>
      <c r="AF11" s="2"/>
      <c r="AG11" s="2"/>
      <c r="AH11" s="5"/>
      <c r="AI11" s="6"/>
      <c r="AJ11" s="2"/>
      <c r="AK11" s="2"/>
      <c r="AL11" s="2"/>
      <c r="AM11" s="2"/>
      <c r="AO11" s="2" t="s">
        <v>12</v>
      </c>
      <c r="AP11" s="2"/>
      <c r="AQ11" s="2"/>
      <c r="AR11" s="2"/>
      <c r="AS11" s="2"/>
      <c r="AT11" s="2"/>
      <c r="AU11" s="5"/>
      <c r="AV11" s="6"/>
      <c r="AW11" s="2"/>
      <c r="AX11" s="2"/>
      <c r="AY11" s="2"/>
      <c r="AZ11" s="2"/>
      <c r="BB11" s="2" t="s">
        <v>12</v>
      </c>
      <c r="BC11" s="2"/>
      <c r="BD11" s="2"/>
      <c r="BE11" s="2"/>
      <c r="BF11" s="2"/>
      <c r="BG11" s="2"/>
      <c r="BH11" s="5">
        <v>0</v>
      </c>
      <c r="BI11" s="6">
        <v>0</v>
      </c>
      <c r="BJ11" s="2"/>
      <c r="BK11" s="2"/>
      <c r="BL11" s="2"/>
      <c r="BM11" s="2"/>
      <c r="BO11" s="2" t="s">
        <v>12</v>
      </c>
      <c r="BP11" s="2"/>
      <c r="BQ11" s="2"/>
      <c r="BR11" s="2"/>
      <c r="BS11" s="2"/>
      <c r="BT11" s="2"/>
      <c r="BU11" s="5">
        <v>2</v>
      </c>
      <c r="BV11" s="6">
        <v>6.7046597385182706E-4</v>
      </c>
      <c r="BW11" s="2"/>
      <c r="BX11" s="2"/>
      <c r="BY11" s="2"/>
      <c r="BZ11" s="2"/>
      <c r="CB11" s="2" t="s">
        <v>12</v>
      </c>
      <c r="CC11" s="2"/>
      <c r="CD11" s="2"/>
      <c r="CE11" s="2"/>
      <c r="CF11" s="2"/>
      <c r="CG11" s="2"/>
      <c r="CH11" s="5">
        <v>0</v>
      </c>
      <c r="CI11" s="6">
        <v>0</v>
      </c>
      <c r="CJ11" s="2"/>
      <c r="CK11" s="2"/>
      <c r="CL11" s="2"/>
      <c r="CM11" s="2"/>
      <c r="CO11" s="2" t="s">
        <v>12</v>
      </c>
      <c r="CP11" s="2"/>
      <c r="CQ11" s="2"/>
      <c r="CR11" s="2"/>
      <c r="CS11" s="2"/>
      <c r="CT11" s="2"/>
      <c r="CU11" s="5">
        <v>0</v>
      </c>
      <c r="CV11" s="6">
        <v>0</v>
      </c>
      <c r="CW11" s="2"/>
      <c r="CX11" s="2"/>
      <c r="CY11" s="2"/>
      <c r="CZ11" s="2"/>
      <c r="DB11" s="2" t="s">
        <v>12</v>
      </c>
      <c r="DC11" s="2"/>
      <c r="DD11" s="2"/>
      <c r="DE11" s="2"/>
      <c r="DF11" s="2"/>
      <c r="DG11" s="2"/>
      <c r="DH11" s="5">
        <v>0</v>
      </c>
      <c r="DI11" s="6">
        <v>0</v>
      </c>
      <c r="DJ11" s="2"/>
      <c r="DK11" s="2"/>
      <c r="DL11" s="2"/>
      <c r="DM11" s="2"/>
      <c r="DO11" s="2" t="s">
        <v>12</v>
      </c>
      <c r="DP11" s="2"/>
      <c r="DQ11" s="2"/>
      <c r="DR11" s="2"/>
      <c r="DS11" s="2"/>
      <c r="DT11" s="2"/>
      <c r="DU11" s="5">
        <v>0</v>
      </c>
      <c r="DV11" s="6">
        <v>0</v>
      </c>
      <c r="DW11" s="2"/>
      <c r="DX11" s="2"/>
      <c r="DY11" s="2"/>
      <c r="DZ11" s="2"/>
      <c r="EB11" s="2" t="s">
        <v>12</v>
      </c>
      <c r="EC11" s="2"/>
      <c r="ED11" s="2"/>
      <c r="EE11" s="2"/>
      <c r="EF11" s="2"/>
      <c r="EG11" s="2"/>
      <c r="EH11" s="5">
        <v>0</v>
      </c>
      <c r="EI11" s="6">
        <v>0</v>
      </c>
      <c r="EJ11" s="2"/>
      <c r="EK11" s="2"/>
      <c r="EL11" s="2"/>
      <c r="EM11" s="2"/>
      <c r="EO11" s="2" t="s">
        <v>12</v>
      </c>
      <c r="EP11" s="2"/>
      <c r="EQ11" s="2"/>
      <c r="ER11" s="2"/>
      <c r="ES11" s="2"/>
      <c r="ET11" s="2"/>
      <c r="EU11" s="5">
        <v>0</v>
      </c>
      <c r="EV11" s="6">
        <v>0</v>
      </c>
      <c r="EW11" s="2"/>
      <c r="EX11" s="2"/>
      <c r="EY11" s="2"/>
      <c r="EZ11" s="2"/>
      <c r="FB11" s="2" t="s">
        <v>12</v>
      </c>
      <c r="FC11" s="2"/>
      <c r="FD11" s="2"/>
      <c r="FE11" s="2"/>
      <c r="FF11" s="2"/>
      <c r="FG11" s="2"/>
      <c r="FH11" s="5">
        <f t="shared" si="0"/>
        <v>2</v>
      </c>
      <c r="FI11" s="6">
        <f t="shared" si="1"/>
        <v>8.2450426680958074E-5</v>
      </c>
      <c r="FJ11" s="2"/>
      <c r="FK11" s="2"/>
      <c r="FL11" s="2"/>
      <c r="FM11" s="2"/>
      <c r="FO11" s="53"/>
      <c r="FP11" s="74" t="s">
        <v>64</v>
      </c>
      <c r="FQ11" s="49" t="s">
        <v>65</v>
      </c>
      <c r="FR11" s="51"/>
      <c r="FS11" s="19">
        <v>534</v>
      </c>
      <c r="FT11" s="33">
        <v>659</v>
      </c>
      <c r="FU11" s="33">
        <v>275</v>
      </c>
      <c r="FV11" s="33">
        <v>865</v>
      </c>
      <c r="FW11" s="33">
        <v>279</v>
      </c>
      <c r="FX11" s="33">
        <v>649</v>
      </c>
      <c r="FY11" s="34">
        <v>2859</v>
      </c>
      <c r="FZ11" s="34">
        <v>1779</v>
      </c>
      <c r="GA11" s="34">
        <v>274</v>
      </c>
      <c r="GB11" s="34">
        <v>792</v>
      </c>
      <c r="GC11" s="34">
        <v>306</v>
      </c>
      <c r="GD11" s="34">
        <v>867</v>
      </c>
      <c r="GE11" s="17">
        <v>10138</v>
      </c>
      <c r="GF11" s="18">
        <v>0.98055904826385532</v>
      </c>
    </row>
    <row r="12" spans="2:188" x14ac:dyDescent="0.25">
      <c r="B12" s="2" t="s">
        <v>13</v>
      </c>
      <c r="C12" s="2"/>
      <c r="D12" s="2"/>
      <c r="E12" s="2"/>
      <c r="F12" s="2"/>
      <c r="G12" s="2"/>
      <c r="H12" s="10">
        <v>1517</v>
      </c>
      <c r="I12" s="11">
        <v>1</v>
      </c>
      <c r="J12" s="2"/>
      <c r="K12" s="2"/>
      <c r="L12" s="2"/>
      <c r="M12" s="2"/>
      <c r="O12" s="2" t="s">
        <v>13</v>
      </c>
      <c r="P12" s="2"/>
      <c r="Q12" s="2"/>
      <c r="R12" s="2"/>
      <c r="S12" s="2"/>
      <c r="T12" s="2"/>
      <c r="U12" s="10"/>
      <c r="V12" s="11"/>
      <c r="W12" s="2"/>
      <c r="X12" s="2"/>
      <c r="Y12" s="2"/>
      <c r="Z12" s="2"/>
      <c r="AB12" s="2" t="s">
        <v>13</v>
      </c>
      <c r="AC12" s="2"/>
      <c r="AD12" s="2"/>
      <c r="AE12" s="2"/>
      <c r="AF12" s="2"/>
      <c r="AG12" s="2"/>
      <c r="AH12" s="10"/>
      <c r="AI12" s="11"/>
      <c r="AJ12" s="2"/>
      <c r="AK12" s="2"/>
      <c r="AL12" s="2"/>
      <c r="AM12" s="2"/>
      <c r="AO12" s="2" t="s">
        <v>13</v>
      </c>
      <c r="AP12" s="2"/>
      <c r="AQ12" s="2"/>
      <c r="AR12" s="2"/>
      <c r="AS12" s="2"/>
      <c r="AT12" s="2"/>
      <c r="AU12" s="10"/>
      <c r="AV12" s="11"/>
      <c r="AW12" s="2"/>
      <c r="AX12" s="2"/>
      <c r="AY12" s="2"/>
      <c r="AZ12" s="2"/>
      <c r="BB12" s="2" t="s">
        <v>13</v>
      </c>
      <c r="BC12" s="2"/>
      <c r="BD12" s="2"/>
      <c r="BE12" s="2"/>
      <c r="BF12" s="2"/>
      <c r="BG12" s="2"/>
      <c r="BH12" s="10">
        <v>1931</v>
      </c>
      <c r="BI12" s="11">
        <v>1</v>
      </c>
      <c r="BJ12" s="2"/>
      <c r="BK12" s="2"/>
      <c r="BL12" s="2"/>
      <c r="BM12" s="2"/>
      <c r="BO12" s="2" t="s">
        <v>13</v>
      </c>
      <c r="BP12" s="2"/>
      <c r="BQ12" s="2"/>
      <c r="BR12" s="2"/>
      <c r="BS12" s="2"/>
      <c r="BT12" s="2"/>
      <c r="BU12" s="10">
        <v>2983</v>
      </c>
      <c r="BV12" s="11">
        <v>1</v>
      </c>
      <c r="BW12" s="2"/>
      <c r="BX12" s="2"/>
      <c r="BY12" s="2"/>
      <c r="BZ12" s="2"/>
      <c r="CB12" s="2" t="s">
        <v>13</v>
      </c>
      <c r="CC12" s="2"/>
      <c r="CD12" s="2"/>
      <c r="CE12" s="2"/>
      <c r="CF12" s="2"/>
      <c r="CG12" s="2"/>
      <c r="CH12" s="10">
        <v>3456</v>
      </c>
      <c r="CI12" s="11">
        <v>1</v>
      </c>
      <c r="CJ12" s="2"/>
      <c r="CK12" s="2"/>
      <c r="CL12" s="2"/>
      <c r="CM12" s="2"/>
      <c r="CO12" s="2" t="s">
        <v>13</v>
      </c>
      <c r="CP12" s="2"/>
      <c r="CQ12" s="2"/>
      <c r="CR12" s="2"/>
      <c r="CS12" s="2"/>
      <c r="CT12" s="2"/>
      <c r="CU12" s="10">
        <v>2964</v>
      </c>
      <c r="CV12" s="11">
        <v>0.99999999999999989</v>
      </c>
      <c r="CW12" s="2"/>
      <c r="CX12" s="2"/>
      <c r="CY12" s="2"/>
      <c r="CZ12" s="2"/>
      <c r="DB12" s="2" t="s">
        <v>13</v>
      </c>
      <c r="DC12" s="2"/>
      <c r="DD12" s="2"/>
      <c r="DE12" s="2"/>
      <c r="DF12" s="2"/>
      <c r="DG12" s="2"/>
      <c r="DH12" s="10">
        <v>3349</v>
      </c>
      <c r="DI12" s="11">
        <v>1</v>
      </c>
      <c r="DJ12" s="2"/>
      <c r="DK12" s="2"/>
      <c r="DL12" s="2"/>
      <c r="DM12" s="2"/>
      <c r="DO12" s="2" t="s">
        <v>13</v>
      </c>
      <c r="DP12" s="2"/>
      <c r="DQ12" s="2"/>
      <c r="DR12" s="2"/>
      <c r="DS12" s="2"/>
      <c r="DT12" s="2"/>
      <c r="DU12" s="10">
        <v>2924</v>
      </c>
      <c r="DV12" s="11">
        <v>1</v>
      </c>
      <c r="DW12" s="2"/>
      <c r="DX12" s="2"/>
      <c r="DY12" s="2"/>
      <c r="DZ12" s="2"/>
      <c r="EB12" s="2" t="s">
        <v>13</v>
      </c>
      <c r="EC12" s="2"/>
      <c r="ED12" s="2"/>
      <c r="EE12" s="2"/>
      <c r="EF12" s="2"/>
      <c r="EG12" s="2"/>
      <c r="EH12" s="10">
        <v>2179</v>
      </c>
      <c r="EI12" s="11">
        <v>1</v>
      </c>
      <c r="EJ12" s="2"/>
      <c r="EK12" s="2"/>
      <c r="EL12" s="2"/>
      <c r="EM12" s="2"/>
      <c r="EO12" s="2" t="s">
        <v>13</v>
      </c>
      <c r="EP12" s="2"/>
      <c r="EQ12" s="2"/>
      <c r="ER12" s="2"/>
      <c r="ES12" s="2"/>
      <c r="ET12" s="2"/>
      <c r="EU12" s="10">
        <v>2954</v>
      </c>
      <c r="EV12" s="11">
        <v>1</v>
      </c>
      <c r="EW12" s="2"/>
      <c r="EX12" s="2"/>
      <c r="EY12" s="2"/>
      <c r="EZ12" s="2"/>
      <c r="FB12" s="2" t="s">
        <v>13</v>
      </c>
      <c r="FC12" s="2"/>
      <c r="FD12" s="2"/>
      <c r="FE12" s="2"/>
      <c r="FF12" s="2"/>
      <c r="FG12" s="2"/>
      <c r="FH12" s="10">
        <f>SUM(FH8:FH11)</f>
        <v>24257</v>
      </c>
      <c r="FI12" s="11">
        <f>SUM(FI8:FI11)</f>
        <v>1</v>
      </c>
      <c r="FJ12" s="2"/>
      <c r="FK12" s="2"/>
      <c r="FL12" s="2"/>
      <c r="FM12" s="2"/>
      <c r="FO12" s="53"/>
      <c r="FP12" s="75"/>
      <c r="FQ12" s="49" t="s">
        <v>66</v>
      </c>
      <c r="FR12" s="51"/>
      <c r="FS12" s="19">
        <v>0</v>
      </c>
      <c r="FT12" s="33">
        <v>0</v>
      </c>
      <c r="FU12" s="33">
        <v>0</v>
      </c>
      <c r="FV12" s="33">
        <v>0</v>
      </c>
      <c r="FW12" s="33">
        <v>0</v>
      </c>
      <c r="FX12" s="33">
        <v>0</v>
      </c>
      <c r="FY12" s="33">
        <v>0</v>
      </c>
      <c r="FZ12" s="33">
        <v>0</v>
      </c>
      <c r="GA12" s="33">
        <v>0</v>
      </c>
      <c r="GB12" s="33">
        <v>0</v>
      </c>
      <c r="GC12" s="33">
        <v>0</v>
      </c>
      <c r="GD12" s="34"/>
      <c r="GE12" s="17">
        <v>0</v>
      </c>
      <c r="GF12" s="18">
        <v>0</v>
      </c>
    </row>
    <row r="13" spans="2:188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O13" s="53"/>
      <c r="FP13" s="75"/>
      <c r="FQ13" s="49" t="s">
        <v>67</v>
      </c>
      <c r="FR13" s="51"/>
      <c r="FS13" s="19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4"/>
      <c r="GE13" s="17">
        <v>0</v>
      </c>
      <c r="GF13" s="18">
        <v>0</v>
      </c>
    </row>
    <row r="14" spans="2:188" x14ac:dyDescent="0.25">
      <c r="B14" s="2" t="s">
        <v>14</v>
      </c>
      <c r="C14" s="2"/>
      <c r="D14" s="2"/>
      <c r="E14" s="2"/>
      <c r="F14" s="2"/>
      <c r="G14" s="2"/>
      <c r="H14" s="5">
        <v>1276</v>
      </c>
      <c r="I14" s="6">
        <v>0.89043963712491281</v>
      </c>
      <c r="J14" s="2"/>
      <c r="K14" s="7">
        <v>0.89043963712491281</v>
      </c>
      <c r="L14" s="7">
        <v>0.8</v>
      </c>
      <c r="M14" s="8" t="s">
        <v>9</v>
      </c>
      <c r="O14" s="2" t="s">
        <v>14</v>
      </c>
      <c r="P14" s="2"/>
      <c r="Q14" s="2"/>
      <c r="R14" s="2"/>
      <c r="S14" s="2"/>
      <c r="T14" s="2"/>
      <c r="U14" s="5"/>
      <c r="V14" s="6"/>
      <c r="W14" s="2"/>
      <c r="X14" s="7"/>
      <c r="Y14" s="7"/>
      <c r="Z14" s="8"/>
      <c r="AB14" s="2" t="s">
        <v>14</v>
      </c>
      <c r="AC14" s="2"/>
      <c r="AD14" s="2"/>
      <c r="AE14" s="2"/>
      <c r="AF14" s="2"/>
      <c r="AG14" s="2"/>
      <c r="AH14" s="5"/>
      <c r="AI14" s="6"/>
      <c r="AJ14" s="2"/>
      <c r="AK14" s="7"/>
      <c r="AL14" s="7"/>
      <c r="AM14" s="8"/>
      <c r="AO14" s="2" t="s">
        <v>14</v>
      </c>
      <c r="AP14" s="2"/>
      <c r="AQ14" s="2"/>
      <c r="AR14" s="2"/>
      <c r="AS14" s="2"/>
      <c r="AT14" s="2"/>
      <c r="AU14" s="5"/>
      <c r="AV14" s="6"/>
      <c r="AW14" s="2"/>
      <c r="AX14" s="7"/>
      <c r="AY14" s="7"/>
      <c r="AZ14" s="8"/>
      <c r="BB14" s="2" t="s">
        <v>14</v>
      </c>
      <c r="BC14" s="2"/>
      <c r="BD14" s="2"/>
      <c r="BE14" s="2"/>
      <c r="BF14" s="2"/>
      <c r="BG14" s="2"/>
      <c r="BH14" s="5">
        <v>2047</v>
      </c>
      <c r="BI14" s="6">
        <v>0.88194743644980611</v>
      </c>
      <c r="BJ14" s="2"/>
      <c r="BK14" s="7">
        <v>0.88194743644980611</v>
      </c>
      <c r="BL14" s="7">
        <v>0.8</v>
      </c>
      <c r="BM14" s="8" t="s">
        <v>9</v>
      </c>
      <c r="BO14" s="2" t="s">
        <v>14</v>
      </c>
      <c r="BP14" s="2"/>
      <c r="BQ14" s="2"/>
      <c r="BR14" s="2"/>
      <c r="BS14" s="2"/>
      <c r="BT14" s="2"/>
      <c r="BU14" s="5">
        <v>2965</v>
      </c>
      <c r="BV14" s="6">
        <v>0.85030111843991973</v>
      </c>
      <c r="BW14" s="2"/>
      <c r="BX14" s="7">
        <v>0.85030111843991973</v>
      </c>
      <c r="BY14" s="7">
        <v>0.8</v>
      </c>
      <c r="BZ14" s="8" t="s">
        <v>9</v>
      </c>
      <c r="CB14" s="2" t="s">
        <v>14</v>
      </c>
      <c r="CC14" s="2"/>
      <c r="CD14" s="2"/>
      <c r="CE14" s="2"/>
      <c r="CF14" s="2"/>
      <c r="CG14" s="2"/>
      <c r="CH14" s="5">
        <v>3613</v>
      </c>
      <c r="CI14" s="6">
        <v>0.85738016136687234</v>
      </c>
      <c r="CJ14" s="2"/>
      <c r="CK14" s="7">
        <v>0.85738016136687234</v>
      </c>
      <c r="CL14" s="7">
        <v>0.8</v>
      </c>
      <c r="CM14" s="8" t="s">
        <v>9</v>
      </c>
      <c r="CO14" s="2" t="s">
        <v>14</v>
      </c>
      <c r="CP14" s="2"/>
      <c r="CQ14" s="2"/>
      <c r="CR14" s="2"/>
      <c r="CS14" s="2"/>
      <c r="CT14" s="2"/>
      <c r="CU14" s="5">
        <v>3943</v>
      </c>
      <c r="CV14" s="6">
        <v>0.87427937915742793</v>
      </c>
      <c r="CW14" s="2"/>
      <c r="CX14" s="7">
        <v>0.87427937915742793</v>
      </c>
      <c r="CY14" s="7">
        <v>0.8</v>
      </c>
      <c r="CZ14" s="8" t="s">
        <v>9</v>
      </c>
      <c r="DB14" s="2" t="s">
        <v>14</v>
      </c>
      <c r="DC14" s="2"/>
      <c r="DD14" s="2"/>
      <c r="DE14" s="2"/>
      <c r="DF14" s="2"/>
      <c r="DG14" s="2"/>
      <c r="DH14" s="5">
        <v>4507</v>
      </c>
      <c r="DI14" s="6">
        <v>0.88965653375444143</v>
      </c>
      <c r="DJ14" s="2"/>
      <c r="DK14" s="7">
        <v>0.88965653375444143</v>
      </c>
      <c r="DL14" s="7">
        <v>0.8</v>
      </c>
      <c r="DM14" s="8" t="s">
        <v>9</v>
      </c>
      <c r="DO14" s="2" t="s">
        <v>14</v>
      </c>
      <c r="DP14" s="2"/>
      <c r="DQ14" s="2"/>
      <c r="DR14" s="2"/>
      <c r="DS14" s="2"/>
      <c r="DT14" s="2"/>
      <c r="DU14" s="5">
        <v>3788</v>
      </c>
      <c r="DV14" s="6">
        <v>0.90319504053409638</v>
      </c>
      <c r="DW14" s="2"/>
      <c r="DX14" s="7">
        <v>0.90319504053409638</v>
      </c>
      <c r="DY14" s="7">
        <v>0.8</v>
      </c>
      <c r="DZ14" s="8" t="s">
        <v>9</v>
      </c>
      <c r="EB14" s="2" t="s">
        <v>14</v>
      </c>
      <c r="EC14" s="2"/>
      <c r="ED14" s="2"/>
      <c r="EE14" s="2"/>
      <c r="EF14" s="2"/>
      <c r="EG14" s="2"/>
      <c r="EH14" s="5">
        <v>2990</v>
      </c>
      <c r="EI14" s="6">
        <v>0.92885989437713579</v>
      </c>
      <c r="EJ14" s="2"/>
      <c r="EK14" s="7">
        <v>0.92885989437713579</v>
      </c>
      <c r="EL14" s="7">
        <v>0.8</v>
      </c>
      <c r="EM14" s="8" t="s">
        <v>9</v>
      </c>
      <c r="EO14" s="2" t="s">
        <v>14</v>
      </c>
      <c r="EP14" s="2"/>
      <c r="EQ14" s="2"/>
      <c r="ER14" s="2"/>
      <c r="ES14" s="2"/>
      <c r="ET14" s="2"/>
      <c r="EU14" s="5">
        <v>3928</v>
      </c>
      <c r="EV14" s="6">
        <v>0.88230008984725961</v>
      </c>
      <c r="EW14" s="2"/>
      <c r="EX14" s="7">
        <v>0.88230008984725961</v>
      </c>
      <c r="EY14" s="7">
        <v>0.8</v>
      </c>
      <c r="EZ14" s="8" t="s">
        <v>9</v>
      </c>
      <c r="FB14" s="2" t="s">
        <v>14</v>
      </c>
      <c r="FC14" s="2"/>
      <c r="FD14" s="2"/>
      <c r="FE14" s="2"/>
      <c r="FF14" s="2"/>
      <c r="FG14" s="2"/>
      <c r="FH14" s="5">
        <f>+H14+U14+AH14+AU14+BH14+BU14+CH14+CU14+DH14+DU14+EH14+EU14</f>
        <v>29057</v>
      </c>
      <c r="FI14" s="6">
        <f>+FH14/$FH$18</f>
        <v>0.8832988813229572</v>
      </c>
      <c r="FJ14" s="2"/>
      <c r="FK14" s="7">
        <f>+FI14</f>
        <v>0.8832988813229572</v>
      </c>
      <c r="FL14" s="7">
        <v>0.8</v>
      </c>
      <c r="FM14" s="8" t="s">
        <v>9</v>
      </c>
      <c r="FO14" s="53"/>
      <c r="FP14" s="75"/>
      <c r="FQ14" s="49" t="s">
        <v>68</v>
      </c>
      <c r="FR14" s="51"/>
      <c r="FS14" s="19">
        <v>1</v>
      </c>
      <c r="FT14" s="33">
        <v>0</v>
      </c>
      <c r="FU14" s="33">
        <v>2</v>
      </c>
      <c r="FV14" s="33">
        <v>15</v>
      </c>
      <c r="FW14" s="33">
        <v>4</v>
      </c>
      <c r="FX14" s="33">
        <v>23</v>
      </c>
      <c r="FY14" s="34">
        <v>50</v>
      </c>
      <c r="FZ14" s="34">
        <v>42</v>
      </c>
      <c r="GA14" s="34">
        <v>2</v>
      </c>
      <c r="GB14" s="34">
        <v>26</v>
      </c>
      <c r="GC14" s="34">
        <v>11</v>
      </c>
      <c r="GD14" s="34">
        <v>25</v>
      </c>
      <c r="GE14" s="17">
        <v>201</v>
      </c>
      <c r="GF14" s="18">
        <v>1.9440951736144695E-2</v>
      </c>
    </row>
    <row r="15" spans="2:188" x14ac:dyDescent="0.25">
      <c r="B15" s="2" t="s">
        <v>15</v>
      </c>
      <c r="C15" s="2"/>
      <c r="D15" s="2"/>
      <c r="E15" s="2"/>
      <c r="F15" s="2"/>
      <c r="G15" s="2"/>
      <c r="H15" s="5">
        <v>126</v>
      </c>
      <c r="I15" s="6">
        <v>8.7927424982554084E-2</v>
      </c>
      <c r="J15" s="2"/>
      <c r="K15" s="7">
        <v>0.97836706210746693</v>
      </c>
      <c r="L15" s="9">
        <v>0.9</v>
      </c>
      <c r="M15" s="8" t="s">
        <v>9</v>
      </c>
      <c r="O15" s="2" t="s">
        <v>15</v>
      </c>
      <c r="P15" s="2"/>
      <c r="Q15" s="2"/>
      <c r="R15" s="2"/>
      <c r="S15" s="2"/>
      <c r="T15" s="2"/>
      <c r="U15" s="5"/>
      <c r="V15" s="6"/>
      <c r="W15" s="2"/>
      <c r="X15" s="7"/>
      <c r="Y15" s="9"/>
      <c r="Z15" s="8"/>
      <c r="AB15" s="2" t="s">
        <v>15</v>
      </c>
      <c r="AC15" s="2"/>
      <c r="AD15" s="2"/>
      <c r="AE15" s="2"/>
      <c r="AF15" s="2"/>
      <c r="AG15" s="2"/>
      <c r="AH15" s="5"/>
      <c r="AI15" s="6"/>
      <c r="AJ15" s="2"/>
      <c r="AK15" s="7"/>
      <c r="AL15" s="9"/>
      <c r="AM15" s="8"/>
      <c r="AO15" s="2" t="s">
        <v>15</v>
      </c>
      <c r="AP15" s="2"/>
      <c r="AQ15" s="2"/>
      <c r="AR15" s="2"/>
      <c r="AS15" s="2"/>
      <c r="AT15" s="2"/>
      <c r="AU15" s="5"/>
      <c r="AV15" s="6"/>
      <c r="AW15" s="2"/>
      <c r="AX15" s="7"/>
      <c r="AY15" s="9"/>
      <c r="AZ15" s="8"/>
      <c r="BB15" s="2" t="s">
        <v>15</v>
      </c>
      <c r="BC15" s="2"/>
      <c r="BD15" s="2"/>
      <c r="BE15" s="2"/>
      <c r="BF15" s="2"/>
      <c r="BG15" s="2"/>
      <c r="BH15" s="5">
        <v>164</v>
      </c>
      <c r="BI15" s="6">
        <v>7.0659198621283933E-2</v>
      </c>
      <c r="BJ15" s="2"/>
      <c r="BK15" s="7">
        <v>0.95260663507109</v>
      </c>
      <c r="BL15" s="9">
        <v>0.9</v>
      </c>
      <c r="BM15" s="8" t="s">
        <v>9</v>
      </c>
      <c r="BO15" s="2" t="s">
        <v>15</v>
      </c>
      <c r="BP15" s="2"/>
      <c r="BQ15" s="2"/>
      <c r="BR15" s="2"/>
      <c r="BS15" s="2"/>
      <c r="BT15" s="2"/>
      <c r="BU15" s="5">
        <v>407</v>
      </c>
      <c r="BV15" s="6">
        <v>0.1167192429022082</v>
      </c>
      <c r="BW15" s="2"/>
      <c r="BX15" s="7">
        <v>0.96702036134212799</v>
      </c>
      <c r="BY15" s="9">
        <v>0.9</v>
      </c>
      <c r="BZ15" s="8" t="s">
        <v>9</v>
      </c>
      <c r="CB15" s="2" t="s">
        <v>15</v>
      </c>
      <c r="CC15" s="2"/>
      <c r="CD15" s="2"/>
      <c r="CE15" s="2"/>
      <c r="CF15" s="2"/>
      <c r="CG15" s="2"/>
      <c r="CH15" s="5">
        <v>476</v>
      </c>
      <c r="CI15" s="6">
        <v>0.11295681063122924</v>
      </c>
      <c r="CJ15" s="2"/>
      <c r="CK15" s="7">
        <v>0.97033697199810154</v>
      </c>
      <c r="CL15" s="9">
        <v>0.9</v>
      </c>
      <c r="CM15" s="8" t="s">
        <v>9</v>
      </c>
      <c r="CO15" s="2" t="s">
        <v>15</v>
      </c>
      <c r="CP15" s="2"/>
      <c r="CQ15" s="2"/>
      <c r="CR15" s="2"/>
      <c r="CS15" s="2"/>
      <c r="CT15" s="2"/>
      <c r="CU15" s="5">
        <v>376</v>
      </c>
      <c r="CV15" s="6">
        <v>8.3370288248337032E-2</v>
      </c>
      <c r="CW15" s="2"/>
      <c r="CX15" s="7">
        <v>0.95764966740576496</v>
      </c>
      <c r="CY15" s="9">
        <v>0.9</v>
      </c>
      <c r="CZ15" s="8" t="s">
        <v>9</v>
      </c>
      <c r="DB15" s="2" t="s">
        <v>15</v>
      </c>
      <c r="DC15" s="2"/>
      <c r="DD15" s="2"/>
      <c r="DE15" s="2"/>
      <c r="DF15" s="2"/>
      <c r="DG15" s="2"/>
      <c r="DH15" s="5">
        <v>403</v>
      </c>
      <c r="DI15" s="6">
        <v>7.9549940781681802E-2</v>
      </c>
      <c r="DJ15" s="2"/>
      <c r="DK15" s="7">
        <v>0.96920647453612319</v>
      </c>
      <c r="DL15" s="9">
        <v>0.9</v>
      </c>
      <c r="DM15" s="8" t="s">
        <v>9</v>
      </c>
      <c r="DO15" s="2" t="s">
        <v>15</v>
      </c>
      <c r="DP15" s="2"/>
      <c r="DQ15" s="2"/>
      <c r="DR15" s="2"/>
      <c r="DS15" s="2"/>
      <c r="DT15" s="2"/>
      <c r="DU15" s="5">
        <v>323</v>
      </c>
      <c r="DV15" s="6">
        <v>7.7014783023366715E-2</v>
      </c>
      <c r="DW15" s="2"/>
      <c r="DX15" s="7">
        <v>0.98020982355746311</v>
      </c>
      <c r="DY15" s="9">
        <v>0.9</v>
      </c>
      <c r="DZ15" s="8" t="s">
        <v>9</v>
      </c>
      <c r="EB15" s="2" t="s">
        <v>15</v>
      </c>
      <c r="EC15" s="2"/>
      <c r="ED15" s="2"/>
      <c r="EE15" s="2"/>
      <c r="EF15" s="2"/>
      <c r="EG15" s="2"/>
      <c r="EH15" s="5">
        <v>147</v>
      </c>
      <c r="EI15" s="6">
        <v>4.5666356011183594E-2</v>
      </c>
      <c r="EJ15" s="2"/>
      <c r="EK15" s="7">
        <v>0.97452625038831941</v>
      </c>
      <c r="EL15" s="9">
        <v>0.9</v>
      </c>
      <c r="EM15" s="8" t="s">
        <v>9</v>
      </c>
      <c r="EO15" s="2" t="s">
        <v>15</v>
      </c>
      <c r="EP15" s="2"/>
      <c r="EQ15" s="2"/>
      <c r="ER15" s="2"/>
      <c r="ES15" s="2"/>
      <c r="ET15" s="2"/>
      <c r="EU15" s="5">
        <v>368</v>
      </c>
      <c r="EV15" s="6">
        <v>8.2659478885893978E-2</v>
      </c>
      <c r="EW15" s="2"/>
      <c r="EX15" s="7">
        <v>0.96495956873315358</v>
      </c>
      <c r="EY15" s="9">
        <v>0.9</v>
      </c>
      <c r="EZ15" s="8" t="s">
        <v>9</v>
      </c>
      <c r="FB15" s="2" t="s">
        <v>15</v>
      </c>
      <c r="FC15" s="2"/>
      <c r="FD15" s="2"/>
      <c r="FE15" s="2"/>
      <c r="FF15" s="2"/>
      <c r="FG15" s="2"/>
      <c r="FH15" s="5">
        <f t="shared" ref="FH15:FH17" si="2">+H15+U15+AH15+AU15+BH15+BU15+CH15+CU15+DH15+DU15+EH15+EU15</f>
        <v>2790</v>
      </c>
      <c r="FI15" s="6">
        <f t="shared" ref="FI15:FI17" si="3">+FH15/$FH$18</f>
        <v>8.4812743190661483E-2</v>
      </c>
      <c r="FJ15" s="2"/>
      <c r="FK15" s="7">
        <f>+FI14+FI15</f>
        <v>0.96811162451361865</v>
      </c>
      <c r="FL15" s="9">
        <v>0.9</v>
      </c>
      <c r="FM15" s="8" t="s">
        <v>9</v>
      </c>
      <c r="FO15" s="54"/>
      <c r="FP15" s="76"/>
      <c r="FQ15" s="60" t="s">
        <v>63</v>
      </c>
      <c r="FR15" s="61"/>
      <c r="FS15" s="22">
        <v>535</v>
      </c>
      <c r="FT15" s="22">
        <v>659</v>
      </c>
      <c r="FU15" s="22">
        <v>277</v>
      </c>
      <c r="FV15" s="22">
        <v>880</v>
      </c>
      <c r="FW15" s="22">
        <v>283</v>
      </c>
      <c r="FX15" s="22">
        <v>672</v>
      </c>
      <c r="FY15" s="22">
        <v>2909</v>
      </c>
      <c r="FZ15" s="22">
        <v>1821</v>
      </c>
      <c r="GA15" s="22">
        <v>276</v>
      </c>
      <c r="GB15" s="22">
        <v>818</v>
      </c>
      <c r="GC15" s="22">
        <v>317</v>
      </c>
      <c r="GD15" s="22">
        <v>892</v>
      </c>
      <c r="GE15" s="23">
        <v>10339</v>
      </c>
      <c r="GF15" s="24">
        <v>1</v>
      </c>
    </row>
    <row r="16" spans="2:188" ht="15.75" x14ac:dyDescent="0.25">
      <c r="B16" s="2" t="s">
        <v>16</v>
      </c>
      <c r="C16" s="2"/>
      <c r="D16" s="2"/>
      <c r="E16" s="2"/>
      <c r="F16" s="2"/>
      <c r="G16" s="2"/>
      <c r="H16" s="5">
        <v>31</v>
      </c>
      <c r="I16" s="6">
        <v>2.1632937892533146E-2</v>
      </c>
      <c r="J16" s="2"/>
      <c r="K16" s="7">
        <v>1</v>
      </c>
      <c r="L16" s="9">
        <v>1</v>
      </c>
      <c r="M16" s="8" t="s">
        <v>9</v>
      </c>
      <c r="O16" s="2" t="s">
        <v>16</v>
      </c>
      <c r="P16" s="2"/>
      <c r="Q16" s="2"/>
      <c r="R16" s="2"/>
      <c r="S16" s="2"/>
      <c r="T16" s="2"/>
      <c r="U16" s="5"/>
      <c r="V16" s="6"/>
      <c r="W16" s="2"/>
      <c r="X16" s="7"/>
      <c r="Y16" s="9"/>
      <c r="Z16" s="8"/>
      <c r="AB16" s="2" t="s">
        <v>16</v>
      </c>
      <c r="AC16" s="2"/>
      <c r="AD16" s="2"/>
      <c r="AE16" s="2"/>
      <c r="AF16" s="2"/>
      <c r="AG16" s="2"/>
      <c r="AH16" s="5"/>
      <c r="AI16" s="6"/>
      <c r="AJ16" s="2"/>
      <c r="AK16" s="7"/>
      <c r="AL16" s="9"/>
      <c r="AM16" s="8"/>
      <c r="AO16" s="2" t="s">
        <v>16</v>
      </c>
      <c r="AP16" s="2"/>
      <c r="AQ16" s="2"/>
      <c r="AR16" s="2"/>
      <c r="AS16" s="2"/>
      <c r="AT16" s="2"/>
      <c r="AU16" s="5"/>
      <c r="AV16" s="6"/>
      <c r="AW16" s="2"/>
      <c r="AX16" s="7"/>
      <c r="AY16" s="9"/>
      <c r="AZ16" s="8"/>
      <c r="BB16" s="2" t="s">
        <v>16</v>
      </c>
      <c r="BC16" s="2"/>
      <c r="BD16" s="2"/>
      <c r="BE16" s="2"/>
      <c r="BF16" s="2"/>
      <c r="BG16" s="2"/>
      <c r="BH16" s="5">
        <v>109</v>
      </c>
      <c r="BI16" s="6">
        <v>4.6962516156828955E-2</v>
      </c>
      <c r="BJ16" s="2"/>
      <c r="BK16" s="7">
        <v>0.99956915122791901</v>
      </c>
      <c r="BL16" s="9">
        <v>1</v>
      </c>
      <c r="BM16" s="8" t="s">
        <v>9</v>
      </c>
      <c r="BO16" s="2" t="s">
        <v>16</v>
      </c>
      <c r="BP16" s="2"/>
      <c r="BQ16" s="2"/>
      <c r="BR16" s="2"/>
      <c r="BS16" s="2"/>
      <c r="BT16" s="2"/>
      <c r="BU16" s="5">
        <v>108</v>
      </c>
      <c r="BV16" s="6">
        <v>3.0972182391740752E-2</v>
      </c>
      <c r="BW16" s="2"/>
      <c r="BX16" s="7">
        <v>0.9979925437338687</v>
      </c>
      <c r="BY16" s="9">
        <v>1</v>
      </c>
      <c r="BZ16" s="8" t="s">
        <v>9</v>
      </c>
      <c r="CB16" s="2" t="s">
        <v>16</v>
      </c>
      <c r="CC16" s="2"/>
      <c r="CD16" s="2"/>
      <c r="CE16" s="2"/>
      <c r="CF16" s="2"/>
      <c r="CG16" s="2"/>
      <c r="CH16" s="5">
        <v>117</v>
      </c>
      <c r="CI16" s="6">
        <v>2.7764594209776935E-2</v>
      </c>
      <c r="CJ16" s="2"/>
      <c r="CK16" s="7">
        <v>0.99810156620787849</v>
      </c>
      <c r="CL16" s="9">
        <v>1</v>
      </c>
      <c r="CM16" s="8" t="s">
        <v>9</v>
      </c>
      <c r="CO16" s="2" t="s">
        <v>16</v>
      </c>
      <c r="CP16" s="2"/>
      <c r="CQ16" s="2"/>
      <c r="CR16" s="2"/>
      <c r="CS16" s="2"/>
      <c r="CT16" s="2"/>
      <c r="CU16" s="5">
        <v>170</v>
      </c>
      <c r="CV16" s="6">
        <v>3.7694013303769404E-2</v>
      </c>
      <c r="CW16" s="2"/>
      <c r="CX16" s="7">
        <v>0.99534368070953438</v>
      </c>
      <c r="CY16" s="9">
        <v>1</v>
      </c>
      <c r="CZ16" s="8" t="s">
        <v>9</v>
      </c>
      <c r="DB16" s="2" t="s">
        <v>16</v>
      </c>
      <c r="DC16" s="2"/>
      <c r="DD16" s="2"/>
      <c r="DE16" s="2"/>
      <c r="DF16" s="2"/>
      <c r="DG16" s="2"/>
      <c r="DH16" s="5">
        <v>137</v>
      </c>
      <c r="DI16" s="6">
        <v>2.7043031977891829E-2</v>
      </c>
      <c r="DJ16" s="2"/>
      <c r="DK16" s="7">
        <v>0.996249506514015</v>
      </c>
      <c r="DL16" s="9">
        <v>1</v>
      </c>
      <c r="DM16" s="8" t="s">
        <v>9</v>
      </c>
      <c r="DO16" s="2" t="s">
        <v>16</v>
      </c>
      <c r="DP16" s="2"/>
      <c r="DQ16" s="2"/>
      <c r="DR16" s="2"/>
      <c r="DS16" s="2"/>
      <c r="DT16" s="2"/>
      <c r="DU16" s="5">
        <v>78</v>
      </c>
      <c r="DV16" s="6">
        <v>1.8597997138769671E-2</v>
      </c>
      <c r="DW16" s="2"/>
      <c r="DX16" s="7">
        <v>0.99880782069623275</v>
      </c>
      <c r="DY16" s="9">
        <v>1</v>
      </c>
      <c r="DZ16" s="8" t="s">
        <v>9</v>
      </c>
      <c r="EB16" s="2" t="s">
        <v>16</v>
      </c>
      <c r="EC16" s="2"/>
      <c r="ED16" s="2"/>
      <c r="EE16" s="2"/>
      <c r="EF16" s="2"/>
      <c r="EG16" s="2"/>
      <c r="EH16" s="5">
        <v>56</v>
      </c>
      <c r="EI16" s="6">
        <v>1.7396707051879467E-2</v>
      </c>
      <c r="EJ16" s="2"/>
      <c r="EK16" s="7">
        <v>0.99192295744019887</v>
      </c>
      <c r="EL16" s="9">
        <v>1</v>
      </c>
      <c r="EM16" s="8" t="s">
        <v>9</v>
      </c>
      <c r="EO16" s="2" t="s">
        <v>16</v>
      </c>
      <c r="EP16" s="2"/>
      <c r="EQ16" s="2"/>
      <c r="ER16" s="2"/>
      <c r="ES16" s="2"/>
      <c r="ET16" s="2"/>
      <c r="EU16" s="5">
        <v>146</v>
      </c>
      <c r="EV16" s="6">
        <v>3.2794249775381853E-2</v>
      </c>
      <c r="EW16" s="2"/>
      <c r="EX16" s="7">
        <v>0.9977538185085354</v>
      </c>
      <c r="EY16" s="9">
        <v>1</v>
      </c>
      <c r="EZ16" s="8" t="s">
        <v>9</v>
      </c>
      <c r="FB16" s="2" t="s">
        <v>16</v>
      </c>
      <c r="FC16" s="2"/>
      <c r="FD16" s="2"/>
      <c r="FE16" s="2"/>
      <c r="FF16" s="2"/>
      <c r="FG16" s="2"/>
      <c r="FH16" s="5">
        <f t="shared" si="2"/>
        <v>952</v>
      </c>
      <c r="FI16" s="6">
        <f t="shared" si="3"/>
        <v>2.8939688715953309E-2</v>
      </c>
      <c r="FJ16" s="2"/>
      <c r="FK16" s="7">
        <f>+FI14+FI15+FI16</f>
        <v>0.99705131322957197</v>
      </c>
      <c r="FL16" s="9">
        <v>1</v>
      </c>
      <c r="FM16" s="8" t="s">
        <v>9</v>
      </c>
      <c r="FO16" s="13"/>
      <c r="FP16" s="62" t="s">
        <v>69</v>
      </c>
      <c r="FQ16" s="63"/>
      <c r="FR16" s="63"/>
      <c r="FS16" s="26">
        <v>4859</v>
      </c>
      <c r="FT16" s="26">
        <v>4764</v>
      </c>
      <c r="FU16" s="26">
        <v>7623</v>
      </c>
      <c r="FV16" s="26">
        <v>8348</v>
      </c>
      <c r="FW16" s="26">
        <v>10064</v>
      </c>
      <c r="FX16" s="26">
        <v>11209</v>
      </c>
      <c r="FY16" s="26">
        <v>11644</v>
      </c>
      <c r="FZ16" s="26">
        <v>11413</v>
      </c>
      <c r="GA16" s="26">
        <v>12566</v>
      </c>
      <c r="GB16" s="26">
        <v>10582</v>
      </c>
      <c r="GC16" s="26">
        <v>8357</v>
      </c>
      <c r="GD16" s="26">
        <v>11068</v>
      </c>
      <c r="GE16" s="27">
        <v>112497</v>
      </c>
      <c r="GF16" s="13"/>
    </row>
    <row r="17" spans="2:188" ht="15.75" x14ac:dyDescent="0.25">
      <c r="B17" s="2" t="s">
        <v>17</v>
      </c>
      <c r="C17" s="2"/>
      <c r="D17" s="2"/>
      <c r="E17" s="2"/>
      <c r="F17" s="2"/>
      <c r="G17" s="2"/>
      <c r="H17" s="5">
        <v>0</v>
      </c>
      <c r="I17" s="6">
        <v>0</v>
      </c>
      <c r="J17" s="2"/>
      <c r="K17" s="2"/>
      <c r="L17" s="2"/>
      <c r="M17" s="2"/>
      <c r="O17" s="2" t="s">
        <v>17</v>
      </c>
      <c r="P17" s="2"/>
      <c r="Q17" s="2"/>
      <c r="R17" s="2"/>
      <c r="S17" s="2"/>
      <c r="T17" s="2"/>
      <c r="U17" s="5"/>
      <c r="V17" s="6"/>
      <c r="W17" s="2"/>
      <c r="X17" s="2"/>
      <c r="Y17" s="2"/>
      <c r="Z17" s="2"/>
      <c r="AB17" s="2" t="s">
        <v>17</v>
      </c>
      <c r="AC17" s="2"/>
      <c r="AD17" s="2"/>
      <c r="AE17" s="2"/>
      <c r="AF17" s="2"/>
      <c r="AG17" s="2"/>
      <c r="AH17" s="5"/>
      <c r="AI17" s="6"/>
      <c r="AJ17" s="2"/>
      <c r="AK17" s="2"/>
      <c r="AL17" s="2"/>
      <c r="AM17" s="2"/>
      <c r="AO17" s="2" t="s">
        <v>17</v>
      </c>
      <c r="AP17" s="2"/>
      <c r="AQ17" s="2"/>
      <c r="AR17" s="2"/>
      <c r="AS17" s="2"/>
      <c r="AT17" s="2"/>
      <c r="AU17" s="5"/>
      <c r="AV17" s="6"/>
      <c r="AW17" s="2"/>
      <c r="AX17" s="2"/>
      <c r="AY17" s="2"/>
      <c r="AZ17" s="2"/>
      <c r="BB17" s="2" t="s">
        <v>17</v>
      </c>
      <c r="BC17" s="2"/>
      <c r="BD17" s="2"/>
      <c r="BE17" s="2"/>
      <c r="BF17" s="2"/>
      <c r="BG17" s="2"/>
      <c r="BH17" s="5">
        <v>1</v>
      </c>
      <c r="BI17" s="6">
        <v>4.3084877208099956E-4</v>
      </c>
      <c r="BJ17" s="2"/>
      <c r="BK17" s="2"/>
      <c r="BL17" s="2"/>
      <c r="BM17" s="2"/>
      <c r="BO17" s="2" t="s">
        <v>17</v>
      </c>
      <c r="BP17" s="2"/>
      <c r="BQ17" s="2"/>
      <c r="BR17" s="2"/>
      <c r="BS17" s="2"/>
      <c r="BT17" s="2"/>
      <c r="BU17" s="5">
        <v>7</v>
      </c>
      <c r="BV17" s="6">
        <v>2.0074562661313452E-3</v>
      </c>
      <c r="BW17" s="2"/>
      <c r="BX17" s="2"/>
      <c r="BY17" s="2"/>
      <c r="BZ17" s="2"/>
      <c r="CB17" s="2" t="s">
        <v>17</v>
      </c>
      <c r="CC17" s="2"/>
      <c r="CD17" s="2"/>
      <c r="CE17" s="2"/>
      <c r="CF17" s="2"/>
      <c r="CG17" s="2"/>
      <c r="CH17" s="5">
        <v>8</v>
      </c>
      <c r="CI17" s="6">
        <v>1.8984337921214998E-3</v>
      </c>
      <c r="CJ17" s="2"/>
      <c r="CK17" s="2"/>
      <c r="CL17" s="2"/>
      <c r="CM17" s="2"/>
      <c r="CO17" s="2" t="s">
        <v>17</v>
      </c>
      <c r="CP17" s="2"/>
      <c r="CQ17" s="2"/>
      <c r="CR17" s="2"/>
      <c r="CS17" s="2"/>
      <c r="CT17" s="2"/>
      <c r="CU17" s="5">
        <v>21</v>
      </c>
      <c r="CV17" s="6">
        <v>4.6563192904656324E-3</v>
      </c>
      <c r="CW17" s="2"/>
      <c r="CX17" s="2"/>
      <c r="CY17" s="2"/>
      <c r="CZ17" s="2"/>
      <c r="DB17" s="2" t="s">
        <v>17</v>
      </c>
      <c r="DC17" s="2"/>
      <c r="DD17" s="2"/>
      <c r="DE17" s="2"/>
      <c r="DF17" s="2"/>
      <c r="DG17" s="2"/>
      <c r="DH17" s="5">
        <v>19</v>
      </c>
      <c r="DI17" s="6">
        <v>3.750493485984998E-3</v>
      </c>
      <c r="DJ17" s="2"/>
      <c r="DK17" s="2"/>
      <c r="DL17" s="2"/>
      <c r="DM17" s="2"/>
      <c r="DO17" s="2" t="s">
        <v>17</v>
      </c>
      <c r="DP17" s="2"/>
      <c r="DQ17" s="2"/>
      <c r="DR17" s="2"/>
      <c r="DS17" s="2"/>
      <c r="DT17" s="2"/>
      <c r="DU17" s="5">
        <v>5</v>
      </c>
      <c r="DV17" s="6">
        <v>1.1921793037672865E-3</v>
      </c>
      <c r="DW17" s="2"/>
      <c r="DX17" s="2"/>
      <c r="DY17" s="2"/>
      <c r="DZ17" s="2"/>
      <c r="EB17" s="2" t="s">
        <v>17</v>
      </c>
      <c r="EC17" s="2"/>
      <c r="ED17" s="2"/>
      <c r="EE17" s="2"/>
      <c r="EF17" s="2"/>
      <c r="EG17" s="2"/>
      <c r="EH17" s="5">
        <v>26</v>
      </c>
      <c r="EI17" s="6">
        <v>8.0770425598011807E-3</v>
      </c>
      <c r="EJ17" s="2"/>
      <c r="EK17" s="2"/>
      <c r="EL17" s="2"/>
      <c r="EM17" s="2"/>
      <c r="EO17" s="2" t="s">
        <v>17</v>
      </c>
      <c r="EP17" s="2"/>
      <c r="EQ17" s="2"/>
      <c r="ER17" s="2"/>
      <c r="ES17" s="2"/>
      <c r="ET17" s="2"/>
      <c r="EU17" s="5">
        <v>10</v>
      </c>
      <c r="EV17" s="6">
        <v>2.2461814914645105E-3</v>
      </c>
      <c r="EW17" s="2"/>
      <c r="EX17" s="2"/>
      <c r="EY17" s="2"/>
      <c r="EZ17" s="2"/>
      <c r="FB17" s="2" t="s">
        <v>17</v>
      </c>
      <c r="FC17" s="2"/>
      <c r="FD17" s="2"/>
      <c r="FE17" s="2"/>
      <c r="FF17" s="2"/>
      <c r="FG17" s="2"/>
      <c r="FH17" s="5">
        <f t="shared" si="2"/>
        <v>97</v>
      </c>
      <c r="FI17" s="6">
        <f t="shared" si="3"/>
        <v>2.9486867704280155E-3</v>
      </c>
      <c r="FJ17" s="2"/>
      <c r="FK17" s="2"/>
      <c r="FL17" s="2"/>
      <c r="FM17" s="2"/>
      <c r="FO17" s="13"/>
      <c r="FP17" s="58" t="s">
        <v>104</v>
      </c>
      <c r="FQ17" s="59"/>
      <c r="FR17" s="59"/>
      <c r="FS17" s="35">
        <v>0.55735260380821294</v>
      </c>
      <c r="FT17" s="35">
        <v>0.66323263260476129</v>
      </c>
      <c r="FU17" s="35">
        <v>0.82011834319526622</v>
      </c>
      <c r="FV17" s="35">
        <v>0.80657004830917878</v>
      </c>
      <c r="FW17" s="35">
        <v>0.9069117779580067</v>
      </c>
      <c r="FX17" s="35">
        <v>0.90989528370809314</v>
      </c>
      <c r="FY17" s="35">
        <v>0.91909385113268605</v>
      </c>
      <c r="FZ17" s="35">
        <v>0.90911263342361004</v>
      </c>
      <c r="GA17" s="35">
        <v>0.97290182719108087</v>
      </c>
      <c r="GB17" s="35">
        <v>0.96984694345156264</v>
      </c>
      <c r="GC17" s="35">
        <v>1.0446249999999999</v>
      </c>
      <c r="GD17" s="35">
        <v>0.96537287396423899</v>
      </c>
      <c r="GE17" s="29">
        <v>0.87041948489555809</v>
      </c>
      <c r="GF17" s="13"/>
    </row>
    <row r="18" spans="2:188" ht="15.75" x14ac:dyDescent="0.25">
      <c r="B18" s="2" t="s">
        <v>18</v>
      </c>
      <c r="C18" s="2"/>
      <c r="D18" s="2"/>
      <c r="E18" s="2"/>
      <c r="F18" s="2"/>
      <c r="G18" s="2"/>
      <c r="H18" s="10">
        <v>1433</v>
      </c>
      <c r="I18" s="11">
        <v>1</v>
      </c>
      <c r="J18" s="2"/>
      <c r="K18" s="2"/>
      <c r="L18" s="2"/>
      <c r="M18" s="2"/>
      <c r="O18" s="2" t="s">
        <v>18</v>
      </c>
      <c r="P18" s="2"/>
      <c r="Q18" s="2"/>
      <c r="R18" s="2"/>
      <c r="S18" s="2"/>
      <c r="T18" s="2"/>
      <c r="U18" s="10"/>
      <c r="V18" s="11"/>
      <c r="W18" s="2"/>
      <c r="X18" s="2"/>
      <c r="Y18" s="2"/>
      <c r="Z18" s="2"/>
      <c r="AB18" s="2" t="s">
        <v>18</v>
      </c>
      <c r="AC18" s="2"/>
      <c r="AD18" s="2"/>
      <c r="AE18" s="2"/>
      <c r="AF18" s="2"/>
      <c r="AG18" s="2"/>
      <c r="AH18" s="10"/>
      <c r="AI18" s="11"/>
      <c r="AJ18" s="2"/>
      <c r="AK18" s="2"/>
      <c r="AL18" s="2"/>
      <c r="AM18" s="2"/>
      <c r="AO18" s="2" t="s">
        <v>18</v>
      </c>
      <c r="AP18" s="2"/>
      <c r="AQ18" s="2"/>
      <c r="AR18" s="2"/>
      <c r="AS18" s="2"/>
      <c r="AT18" s="2"/>
      <c r="AU18" s="10"/>
      <c r="AV18" s="11"/>
      <c r="AW18" s="2"/>
      <c r="AX18" s="2"/>
      <c r="AY18" s="2"/>
      <c r="AZ18" s="2"/>
      <c r="BB18" s="2" t="s">
        <v>18</v>
      </c>
      <c r="BC18" s="2"/>
      <c r="BD18" s="2"/>
      <c r="BE18" s="2"/>
      <c r="BF18" s="2"/>
      <c r="BG18" s="2"/>
      <c r="BH18" s="10">
        <v>2321</v>
      </c>
      <c r="BI18" s="11">
        <v>1</v>
      </c>
      <c r="BJ18" s="2"/>
      <c r="BK18" s="2"/>
      <c r="BL18" s="2"/>
      <c r="BM18" s="2"/>
      <c r="BO18" s="2" t="s">
        <v>18</v>
      </c>
      <c r="BP18" s="2"/>
      <c r="BQ18" s="2"/>
      <c r="BR18" s="2"/>
      <c r="BS18" s="2"/>
      <c r="BT18" s="2"/>
      <c r="BU18" s="10">
        <v>3487</v>
      </c>
      <c r="BV18" s="11">
        <v>1</v>
      </c>
      <c r="BW18" s="2"/>
      <c r="BX18" s="2"/>
      <c r="BY18" s="2"/>
      <c r="BZ18" s="2"/>
      <c r="CB18" s="2" t="s">
        <v>18</v>
      </c>
      <c r="CC18" s="2"/>
      <c r="CD18" s="2"/>
      <c r="CE18" s="2"/>
      <c r="CF18" s="2"/>
      <c r="CG18" s="2"/>
      <c r="CH18" s="10">
        <v>4214</v>
      </c>
      <c r="CI18" s="11">
        <v>1</v>
      </c>
      <c r="CJ18" s="2"/>
      <c r="CK18" s="2"/>
      <c r="CL18" s="2"/>
      <c r="CM18" s="2"/>
      <c r="CO18" s="2" t="s">
        <v>18</v>
      </c>
      <c r="CP18" s="2"/>
      <c r="CQ18" s="2"/>
      <c r="CR18" s="2"/>
      <c r="CS18" s="2"/>
      <c r="CT18" s="2"/>
      <c r="CU18" s="10">
        <v>4510</v>
      </c>
      <c r="CV18" s="11">
        <v>1</v>
      </c>
      <c r="CW18" s="2"/>
      <c r="CX18" s="2"/>
      <c r="CY18" s="2"/>
      <c r="CZ18" s="2"/>
      <c r="DB18" s="2" t="s">
        <v>18</v>
      </c>
      <c r="DC18" s="2"/>
      <c r="DD18" s="2"/>
      <c r="DE18" s="2"/>
      <c r="DF18" s="2"/>
      <c r="DG18" s="2"/>
      <c r="DH18" s="10">
        <v>5066</v>
      </c>
      <c r="DI18" s="11">
        <v>1</v>
      </c>
      <c r="DJ18" s="2"/>
      <c r="DK18" s="2"/>
      <c r="DL18" s="2"/>
      <c r="DM18" s="2"/>
      <c r="DO18" s="2" t="s">
        <v>18</v>
      </c>
      <c r="DP18" s="2"/>
      <c r="DQ18" s="2"/>
      <c r="DR18" s="2"/>
      <c r="DS18" s="2"/>
      <c r="DT18" s="2"/>
      <c r="DU18" s="10">
        <v>4194</v>
      </c>
      <c r="DV18" s="11">
        <v>1</v>
      </c>
      <c r="DW18" s="2"/>
      <c r="DX18" s="2"/>
      <c r="DY18" s="2"/>
      <c r="DZ18" s="2"/>
      <c r="EB18" s="2" t="s">
        <v>18</v>
      </c>
      <c r="EC18" s="2"/>
      <c r="ED18" s="2"/>
      <c r="EE18" s="2"/>
      <c r="EF18" s="2"/>
      <c r="EG18" s="2"/>
      <c r="EH18" s="10">
        <v>3219</v>
      </c>
      <c r="EI18" s="11">
        <v>1</v>
      </c>
      <c r="EJ18" s="2"/>
      <c r="EK18" s="2"/>
      <c r="EL18" s="2"/>
      <c r="EM18" s="2"/>
      <c r="EO18" s="2" t="s">
        <v>18</v>
      </c>
      <c r="EP18" s="2"/>
      <c r="EQ18" s="2"/>
      <c r="ER18" s="2"/>
      <c r="ES18" s="2"/>
      <c r="ET18" s="2"/>
      <c r="EU18" s="10">
        <v>4452</v>
      </c>
      <c r="EV18" s="11">
        <v>0.99999999999999989</v>
      </c>
      <c r="EW18" s="2"/>
      <c r="EX18" s="2"/>
      <c r="EY18" s="2"/>
      <c r="EZ18" s="2"/>
      <c r="FB18" s="2" t="s">
        <v>18</v>
      </c>
      <c r="FC18" s="2"/>
      <c r="FD18" s="2"/>
      <c r="FE18" s="2"/>
      <c r="FF18" s="2"/>
      <c r="FG18" s="2"/>
      <c r="FH18" s="10">
        <f>SUM(FH14:FH17)</f>
        <v>32896</v>
      </c>
      <c r="FI18" s="11">
        <f>SUM(FI14:FI17)</f>
        <v>1</v>
      </c>
      <c r="FJ18" s="2"/>
      <c r="FK18" s="2"/>
      <c r="FL18" s="2"/>
      <c r="FM18" s="2"/>
      <c r="FO18" s="13"/>
      <c r="FP18" s="62" t="s">
        <v>71</v>
      </c>
      <c r="FQ18" s="63"/>
      <c r="FR18" s="63"/>
      <c r="FS18" s="26">
        <v>535</v>
      </c>
      <c r="FT18" s="26">
        <v>659</v>
      </c>
      <c r="FU18" s="26">
        <v>277</v>
      </c>
      <c r="FV18" s="26">
        <v>880</v>
      </c>
      <c r="FW18" s="26">
        <v>283</v>
      </c>
      <c r="FX18" s="26">
        <v>672</v>
      </c>
      <c r="FY18" s="26">
        <v>2909</v>
      </c>
      <c r="FZ18" s="26">
        <v>1821</v>
      </c>
      <c r="GA18" s="26">
        <v>276</v>
      </c>
      <c r="GB18" s="26">
        <v>818</v>
      </c>
      <c r="GC18" s="26">
        <v>317</v>
      </c>
      <c r="GD18" s="26">
        <v>892</v>
      </c>
      <c r="GE18" s="27">
        <v>10339</v>
      </c>
      <c r="GF18" s="13"/>
    </row>
    <row r="19" spans="2:188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O19" s="13"/>
      <c r="FP19" s="58" t="s">
        <v>105</v>
      </c>
      <c r="FQ19" s="59"/>
      <c r="FR19" s="59"/>
      <c r="FS19" s="35">
        <v>0.4652173913043478</v>
      </c>
      <c r="FT19" s="35">
        <v>0.54507857733664189</v>
      </c>
      <c r="FU19" s="35">
        <v>0.30846325167037864</v>
      </c>
      <c r="FV19" s="35">
        <v>0.48008728859792688</v>
      </c>
      <c r="FW19" s="35">
        <v>0.72010178117048351</v>
      </c>
      <c r="FX19" s="35">
        <v>0.42424242424242425</v>
      </c>
      <c r="FY19" s="35">
        <v>0.52689730121354827</v>
      </c>
      <c r="FZ19" s="35">
        <v>0.46668375192209122</v>
      </c>
      <c r="GA19" s="35">
        <v>0.54223968565815328</v>
      </c>
      <c r="GB19" s="35">
        <v>0.59664478482859229</v>
      </c>
      <c r="GC19" s="35">
        <v>0.59031657355679701</v>
      </c>
      <c r="GD19" s="35">
        <v>0.6290550070521862</v>
      </c>
      <c r="GE19" s="29">
        <v>0.52458565154613102</v>
      </c>
      <c r="GF19" s="13"/>
    </row>
    <row r="20" spans="2:188" ht="15.75" x14ac:dyDescent="0.25">
      <c r="B20" s="2" t="s">
        <v>19</v>
      </c>
      <c r="C20" s="2"/>
      <c r="D20" s="2"/>
      <c r="E20" s="2"/>
      <c r="F20" s="2"/>
      <c r="G20" s="2"/>
      <c r="H20" s="5">
        <v>1167</v>
      </c>
      <c r="I20" s="6">
        <v>1</v>
      </c>
      <c r="J20" s="2"/>
      <c r="K20" s="7">
        <v>1</v>
      </c>
      <c r="L20" s="7">
        <v>0.8</v>
      </c>
      <c r="M20" s="8" t="s">
        <v>9</v>
      </c>
      <c r="O20" s="2" t="s">
        <v>19</v>
      </c>
      <c r="P20" s="2"/>
      <c r="Q20" s="2"/>
      <c r="R20" s="2"/>
      <c r="S20" s="2"/>
      <c r="T20" s="2"/>
      <c r="U20" s="5"/>
      <c r="V20" s="6"/>
      <c r="W20" s="2"/>
      <c r="X20" s="7"/>
      <c r="Y20" s="7"/>
      <c r="Z20" s="8"/>
      <c r="AB20" s="2" t="s">
        <v>19</v>
      </c>
      <c r="AC20" s="2"/>
      <c r="AD20" s="2"/>
      <c r="AE20" s="2"/>
      <c r="AF20" s="2"/>
      <c r="AG20" s="2"/>
      <c r="AH20" s="5"/>
      <c r="AI20" s="6"/>
      <c r="AJ20" s="2"/>
      <c r="AK20" s="7"/>
      <c r="AL20" s="7"/>
      <c r="AM20" s="8"/>
      <c r="AO20" s="2" t="s">
        <v>19</v>
      </c>
      <c r="AP20" s="2"/>
      <c r="AQ20" s="2"/>
      <c r="AR20" s="2"/>
      <c r="AS20" s="2"/>
      <c r="AT20" s="2"/>
      <c r="AU20" s="5"/>
      <c r="AV20" s="6"/>
      <c r="AW20" s="2"/>
      <c r="AX20" s="7"/>
      <c r="AY20" s="7"/>
      <c r="AZ20" s="8"/>
      <c r="BB20" s="2" t="s">
        <v>19</v>
      </c>
      <c r="BC20" s="2"/>
      <c r="BD20" s="2"/>
      <c r="BE20" s="2"/>
      <c r="BF20" s="2"/>
      <c r="BG20" s="2"/>
      <c r="BH20" s="5">
        <v>1049</v>
      </c>
      <c r="BI20" s="6">
        <v>1</v>
      </c>
      <c r="BJ20" s="2"/>
      <c r="BK20" s="7">
        <v>1</v>
      </c>
      <c r="BL20" s="7">
        <v>0.8</v>
      </c>
      <c r="BM20" s="8" t="s">
        <v>9</v>
      </c>
      <c r="BO20" s="2" t="s">
        <v>19</v>
      </c>
      <c r="BP20" s="2"/>
      <c r="BQ20" s="2"/>
      <c r="BR20" s="2"/>
      <c r="BS20" s="2"/>
      <c r="BT20" s="2"/>
      <c r="BU20" s="5">
        <v>1968</v>
      </c>
      <c r="BV20" s="6">
        <v>0.99847792998477924</v>
      </c>
      <c r="BW20" s="2"/>
      <c r="BX20" s="7">
        <v>0.99847792998477924</v>
      </c>
      <c r="BY20" s="7">
        <v>0.8</v>
      </c>
      <c r="BZ20" s="8" t="s">
        <v>9</v>
      </c>
      <c r="CB20" s="2" t="s">
        <v>19</v>
      </c>
      <c r="CC20" s="2"/>
      <c r="CD20" s="2"/>
      <c r="CE20" s="2"/>
      <c r="CF20" s="2"/>
      <c r="CG20" s="2"/>
      <c r="CH20" s="5">
        <v>2325</v>
      </c>
      <c r="CI20" s="6">
        <v>0.99957007738607051</v>
      </c>
      <c r="CJ20" s="2"/>
      <c r="CK20" s="7">
        <v>0.99957007738607051</v>
      </c>
      <c r="CL20" s="7">
        <v>0.8</v>
      </c>
      <c r="CM20" s="8" t="s">
        <v>9</v>
      </c>
      <c r="CO20" s="2" t="s">
        <v>19</v>
      </c>
      <c r="CP20" s="2"/>
      <c r="CQ20" s="2"/>
      <c r="CR20" s="2"/>
      <c r="CS20" s="2"/>
      <c r="CT20" s="2"/>
      <c r="CU20" s="5">
        <v>1953</v>
      </c>
      <c r="CV20" s="6">
        <v>1</v>
      </c>
      <c r="CW20" s="2"/>
      <c r="CX20" s="7">
        <v>1</v>
      </c>
      <c r="CY20" s="7">
        <v>0.8</v>
      </c>
      <c r="CZ20" s="8" t="s">
        <v>9</v>
      </c>
      <c r="DB20" s="2" t="s">
        <v>19</v>
      </c>
      <c r="DC20" s="2"/>
      <c r="DD20" s="2"/>
      <c r="DE20" s="2"/>
      <c r="DF20" s="2"/>
      <c r="DG20" s="2"/>
      <c r="DH20" s="5">
        <v>2098</v>
      </c>
      <c r="DI20" s="6">
        <v>0.99904761904761907</v>
      </c>
      <c r="DJ20" s="2"/>
      <c r="DK20" s="7">
        <v>0.99904761904761907</v>
      </c>
      <c r="DL20" s="7">
        <v>0.8</v>
      </c>
      <c r="DM20" s="8" t="s">
        <v>9</v>
      </c>
      <c r="DO20" s="2" t="s">
        <v>19</v>
      </c>
      <c r="DP20" s="2"/>
      <c r="DQ20" s="2"/>
      <c r="DR20" s="2"/>
      <c r="DS20" s="2"/>
      <c r="DT20" s="2"/>
      <c r="DU20" s="5">
        <v>1917</v>
      </c>
      <c r="DV20" s="6">
        <v>0.99947862356621475</v>
      </c>
      <c r="DW20" s="2"/>
      <c r="DX20" s="7">
        <v>0.99947862356621475</v>
      </c>
      <c r="DY20" s="7">
        <v>0.8</v>
      </c>
      <c r="DZ20" s="8" t="s">
        <v>9</v>
      </c>
      <c r="EB20" s="2" t="s">
        <v>19</v>
      </c>
      <c r="EC20" s="2"/>
      <c r="ED20" s="2"/>
      <c r="EE20" s="2"/>
      <c r="EF20" s="2"/>
      <c r="EG20" s="2"/>
      <c r="EH20" s="5">
        <v>1499</v>
      </c>
      <c r="EI20" s="6">
        <v>1</v>
      </c>
      <c r="EJ20" s="2"/>
      <c r="EK20" s="7">
        <v>1</v>
      </c>
      <c r="EL20" s="7">
        <v>0.8</v>
      </c>
      <c r="EM20" s="8" t="s">
        <v>9</v>
      </c>
      <c r="EO20" s="2" t="s">
        <v>19</v>
      </c>
      <c r="EP20" s="2"/>
      <c r="EQ20" s="2"/>
      <c r="ER20" s="2"/>
      <c r="ES20" s="2"/>
      <c r="ET20" s="2"/>
      <c r="EU20" s="5">
        <v>2014</v>
      </c>
      <c r="EV20" s="6">
        <v>0.99950372208436722</v>
      </c>
      <c r="EW20" s="2"/>
      <c r="EX20" s="7">
        <v>0.99950372208436722</v>
      </c>
      <c r="EY20" s="7">
        <v>0.8</v>
      </c>
      <c r="EZ20" s="8" t="s">
        <v>9</v>
      </c>
      <c r="FB20" s="2" t="s">
        <v>19</v>
      </c>
      <c r="FC20" s="2"/>
      <c r="FD20" s="2"/>
      <c r="FE20" s="2"/>
      <c r="FF20" s="2"/>
      <c r="FG20" s="2"/>
      <c r="FH20" s="5">
        <f>+H20+U20+AH20+AU20+BH20+BU20+CH20+CU20+DH20+DU20+EH20+EU20</f>
        <v>15990</v>
      </c>
      <c r="FI20" s="6">
        <f>+FH20/$FH$24</f>
        <v>0.99949993749218657</v>
      </c>
      <c r="FJ20" s="2"/>
      <c r="FK20" s="7">
        <f>+FI20</f>
        <v>0.99949993749218657</v>
      </c>
      <c r="FL20" s="7">
        <v>0.8</v>
      </c>
      <c r="FM20" s="8" t="s">
        <v>9</v>
      </c>
      <c r="FO20" s="13"/>
      <c r="FP20" s="62" t="s">
        <v>53</v>
      </c>
      <c r="FQ20" s="63"/>
      <c r="FR20" s="63"/>
      <c r="FS20" s="26">
        <v>5394</v>
      </c>
      <c r="FT20" s="26">
        <v>5423</v>
      </c>
      <c r="FU20" s="26">
        <v>7900</v>
      </c>
      <c r="FV20" s="26">
        <v>9228</v>
      </c>
      <c r="FW20" s="26">
        <v>10347</v>
      </c>
      <c r="FX20" s="26">
        <v>11881</v>
      </c>
      <c r="FY20" s="26">
        <v>14553</v>
      </c>
      <c r="FZ20" s="26">
        <v>13234</v>
      </c>
      <c r="GA20" s="26">
        <v>12842</v>
      </c>
      <c r="GB20" s="26">
        <v>11400</v>
      </c>
      <c r="GC20" s="26">
        <v>8674</v>
      </c>
      <c r="GD20" s="26">
        <v>11960</v>
      </c>
      <c r="GE20" s="27">
        <v>122836</v>
      </c>
      <c r="GF20" s="13"/>
    </row>
    <row r="21" spans="2:188" ht="15.75" x14ac:dyDescent="0.25">
      <c r="B21" s="2" t="s">
        <v>20</v>
      </c>
      <c r="C21" s="2"/>
      <c r="D21" s="2"/>
      <c r="E21" s="2"/>
      <c r="F21" s="2"/>
      <c r="G21" s="2"/>
      <c r="H21" s="5">
        <v>0</v>
      </c>
      <c r="I21" s="6">
        <v>0</v>
      </c>
      <c r="J21" s="2"/>
      <c r="K21" s="7">
        <v>1</v>
      </c>
      <c r="L21" s="9">
        <v>0.9</v>
      </c>
      <c r="M21" s="8" t="s">
        <v>9</v>
      </c>
      <c r="O21" s="2" t="s">
        <v>20</v>
      </c>
      <c r="P21" s="2"/>
      <c r="Q21" s="2"/>
      <c r="R21" s="2"/>
      <c r="S21" s="2"/>
      <c r="T21" s="2"/>
      <c r="U21" s="5"/>
      <c r="V21" s="6"/>
      <c r="W21" s="2"/>
      <c r="X21" s="7"/>
      <c r="Y21" s="9"/>
      <c r="Z21" s="8"/>
      <c r="AB21" s="2" t="s">
        <v>20</v>
      </c>
      <c r="AC21" s="2"/>
      <c r="AD21" s="2"/>
      <c r="AE21" s="2"/>
      <c r="AF21" s="2"/>
      <c r="AG21" s="2"/>
      <c r="AH21" s="5"/>
      <c r="AI21" s="6"/>
      <c r="AJ21" s="2"/>
      <c r="AK21" s="7"/>
      <c r="AL21" s="9"/>
      <c r="AM21" s="8"/>
      <c r="AO21" s="2" t="s">
        <v>20</v>
      </c>
      <c r="AP21" s="2"/>
      <c r="AQ21" s="2"/>
      <c r="AR21" s="2"/>
      <c r="AS21" s="2"/>
      <c r="AT21" s="2"/>
      <c r="AU21" s="5"/>
      <c r="AV21" s="6"/>
      <c r="AW21" s="2"/>
      <c r="AX21" s="7"/>
      <c r="AY21" s="9"/>
      <c r="AZ21" s="8"/>
      <c r="BB21" s="2" t="s">
        <v>20</v>
      </c>
      <c r="BC21" s="2"/>
      <c r="BD21" s="2"/>
      <c r="BE21" s="2"/>
      <c r="BF21" s="2"/>
      <c r="BG21" s="2"/>
      <c r="BH21" s="5">
        <v>0</v>
      </c>
      <c r="BI21" s="6">
        <v>0</v>
      </c>
      <c r="BJ21" s="2"/>
      <c r="BK21" s="7">
        <v>1</v>
      </c>
      <c r="BL21" s="9">
        <v>0.9</v>
      </c>
      <c r="BM21" s="8" t="s">
        <v>9</v>
      </c>
      <c r="BO21" s="2" t="s">
        <v>20</v>
      </c>
      <c r="BP21" s="2"/>
      <c r="BQ21" s="2"/>
      <c r="BR21" s="2"/>
      <c r="BS21" s="2"/>
      <c r="BT21" s="2"/>
      <c r="BU21" s="5">
        <v>0</v>
      </c>
      <c r="BV21" s="6">
        <v>0</v>
      </c>
      <c r="BW21" s="2"/>
      <c r="BX21" s="7">
        <v>0.99847792998477924</v>
      </c>
      <c r="BY21" s="9">
        <v>0.9</v>
      </c>
      <c r="BZ21" s="8" t="s">
        <v>9</v>
      </c>
      <c r="CB21" s="2" t="s">
        <v>20</v>
      </c>
      <c r="CC21" s="2"/>
      <c r="CD21" s="2"/>
      <c r="CE21" s="2"/>
      <c r="CF21" s="2"/>
      <c r="CG21" s="2"/>
      <c r="CH21" s="5">
        <v>0</v>
      </c>
      <c r="CI21" s="6">
        <v>0</v>
      </c>
      <c r="CJ21" s="2"/>
      <c r="CK21" s="7">
        <v>0.99957007738607051</v>
      </c>
      <c r="CL21" s="9">
        <v>0.9</v>
      </c>
      <c r="CM21" s="8" t="s">
        <v>9</v>
      </c>
      <c r="CO21" s="2" t="s">
        <v>20</v>
      </c>
      <c r="CP21" s="2"/>
      <c r="CQ21" s="2"/>
      <c r="CR21" s="2"/>
      <c r="CS21" s="2"/>
      <c r="CT21" s="2"/>
      <c r="CU21" s="5">
        <v>0</v>
      </c>
      <c r="CV21" s="6">
        <v>0</v>
      </c>
      <c r="CW21" s="2"/>
      <c r="CX21" s="7">
        <v>1</v>
      </c>
      <c r="CY21" s="9">
        <v>0.9</v>
      </c>
      <c r="CZ21" s="8" t="s">
        <v>9</v>
      </c>
      <c r="DB21" s="2" t="s">
        <v>20</v>
      </c>
      <c r="DC21" s="2"/>
      <c r="DD21" s="2"/>
      <c r="DE21" s="2"/>
      <c r="DF21" s="2"/>
      <c r="DG21" s="2"/>
      <c r="DH21" s="5">
        <v>1</v>
      </c>
      <c r="DI21" s="6">
        <v>4.7619047619047619E-4</v>
      </c>
      <c r="DJ21" s="2"/>
      <c r="DK21" s="7">
        <v>0.99952380952380959</v>
      </c>
      <c r="DL21" s="9">
        <v>0.9</v>
      </c>
      <c r="DM21" s="8" t="s">
        <v>9</v>
      </c>
      <c r="DO21" s="2" t="s">
        <v>20</v>
      </c>
      <c r="DP21" s="2"/>
      <c r="DQ21" s="2"/>
      <c r="DR21" s="2"/>
      <c r="DS21" s="2"/>
      <c r="DT21" s="2"/>
      <c r="DU21" s="5">
        <v>1</v>
      </c>
      <c r="DV21" s="6">
        <v>5.2137643378519292E-4</v>
      </c>
      <c r="DW21" s="2"/>
      <c r="DX21" s="7">
        <v>1</v>
      </c>
      <c r="DY21" s="9">
        <v>0.9</v>
      </c>
      <c r="DZ21" s="8" t="s">
        <v>9</v>
      </c>
      <c r="EB21" s="2" t="s">
        <v>20</v>
      </c>
      <c r="EC21" s="2"/>
      <c r="ED21" s="2"/>
      <c r="EE21" s="2"/>
      <c r="EF21" s="2"/>
      <c r="EG21" s="2"/>
      <c r="EH21" s="5">
        <v>0</v>
      </c>
      <c r="EI21" s="6">
        <v>0</v>
      </c>
      <c r="EJ21" s="2"/>
      <c r="EK21" s="7">
        <v>1</v>
      </c>
      <c r="EL21" s="9">
        <v>0.9</v>
      </c>
      <c r="EM21" s="8" t="s">
        <v>9</v>
      </c>
      <c r="EO21" s="2" t="s">
        <v>20</v>
      </c>
      <c r="EP21" s="2"/>
      <c r="EQ21" s="2"/>
      <c r="ER21" s="2"/>
      <c r="ES21" s="2"/>
      <c r="ET21" s="2"/>
      <c r="EU21" s="5">
        <v>1</v>
      </c>
      <c r="EV21" s="6">
        <v>4.9627791563275434E-4</v>
      </c>
      <c r="EW21" s="2"/>
      <c r="EX21" s="7">
        <v>1</v>
      </c>
      <c r="EY21" s="9">
        <v>0.9</v>
      </c>
      <c r="EZ21" s="8" t="s">
        <v>9</v>
      </c>
      <c r="FB21" s="2" t="s">
        <v>20</v>
      </c>
      <c r="FC21" s="2"/>
      <c r="FD21" s="2"/>
      <c r="FE21" s="2"/>
      <c r="FF21" s="2"/>
      <c r="FG21" s="2"/>
      <c r="FH21" s="5">
        <f t="shared" ref="FH21:FH23" si="4">+H21+U21+AH21+AU21+BH21+BU21+CH21+CU21+DH21+DU21+EH21+EU21</f>
        <v>3</v>
      </c>
      <c r="FI21" s="6">
        <f t="shared" ref="FI21:FI23" si="5">+FH21/$FH$24</f>
        <v>1.8752344043005377E-4</v>
      </c>
      <c r="FJ21" s="2"/>
      <c r="FK21" s="7">
        <f>+FI20+FI21</f>
        <v>0.99968746093261662</v>
      </c>
      <c r="FL21" s="9">
        <v>0.9</v>
      </c>
      <c r="FM21" s="8" t="s">
        <v>9</v>
      </c>
      <c r="FO21" s="13"/>
      <c r="FP21" s="58" t="s">
        <v>106</v>
      </c>
      <c r="FQ21" s="59"/>
      <c r="FR21" s="59"/>
      <c r="FS21" s="35">
        <v>0.54661532225374954</v>
      </c>
      <c r="FT21" s="35">
        <v>0.64621067683508104</v>
      </c>
      <c r="FU21" s="35">
        <v>0.77504169528107525</v>
      </c>
      <c r="FV21" s="35">
        <v>0.75744890421078548</v>
      </c>
      <c r="FW21" s="35">
        <v>0.9005221932114883</v>
      </c>
      <c r="FX21" s="35">
        <v>0.85456376321657201</v>
      </c>
      <c r="FY21" s="35">
        <v>0.80005497526113245</v>
      </c>
      <c r="FZ21" s="35">
        <v>0.80420515313563445</v>
      </c>
      <c r="GA21" s="35">
        <v>0.9565735567970205</v>
      </c>
      <c r="GB21" s="35">
        <v>0.92818759159745967</v>
      </c>
      <c r="GC21" s="35">
        <v>1.0160477919643902</v>
      </c>
      <c r="GD21" s="35">
        <v>0.92835519677093847</v>
      </c>
      <c r="GE21" s="29">
        <v>0.82615223504461055</v>
      </c>
      <c r="GF21" s="13"/>
    </row>
    <row r="22" spans="2:188" x14ac:dyDescent="0.25">
      <c r="B22" s="2" t="s">
        <v>21</v>
      </c>
      <c r="C22" s="2"/>
      <c r="D22" s="2"/>
      <c r="E22" s="2"/>
      <c r="F22" s="2"/>
      <c r="G22" s="2"/>
      <c r="H22" s="5">
        <v>0</v>
      </c>
      <c r="I22" s="6">
        <v>0</v>
      </c>
      <c r="J22" s="2"/>
      <c r="K22" s="7">
        <v>1</v>
      </c>
      <c r="L22" s="9">
        <v>1</v>
      </c>
      <c r="M22" s="8" t="s">
        <v>9</v>
      </c>
      <c r="O22" s="2" t="s">
        <v>21</v>
      </c>
      <c r="P22" s="2"/>
      <c r="Q22" s="2"/>
      <c r="R22" s="2"/>
      <c r="S22" s="2"/>
      <c r="T22" s="2"/>
      <c r="U22" s="5"/>
      <c r="V22" s="6"/>
      <c r="W22" s="2"/>
      <c r="X22" s="7"/>
      <c r="Y22" s="9"/>
      <c r="Z22" s="8"/>
      <c r="AB22" s="2" t="s">
        <v>21</v>
      </c>
      <c r="AC22" s="2"/>
      <c r="AD22" s="2"/>
      <c r="AE22" s="2"/>
      <c r="AF22" s="2"/>
      <c r="AG22" s="2"/>
      <c r="AH22" s="5"/>
      <c r="AI22" s="6"/>
      <c r="AJ22" s="2"/>
      <c r="AK22" s="7"/>
      <c r="AL22" s="9"/>
      <c r="AM22" s="8"/>
      <c r="AO22" s="2" t="s">
        <v>21</v>
      </c>
      <c r="AP22" s="2"/>
      <c r="AQ22" s="2"/>
      <c r="AR22" s="2"/>
      <c r="AS22" s="2"/>
      <c r="AT22" s="2"/>
      <c r="AU22" s="5"/>
      <c r="AV22" s="6"/>
      <c r="AW22" s="2"/>
      <c r="AX22" s="7"/>
      <c r="AY22" s="9"/>
      <c r="AZ22" s="8"/>
      <c r="BB22" s="2" t="s">
        <v>21</v>
      </c>
      <c r="BC22" s="2"/>
      <c r="BD22" s="2"/>
      <c r="BE22" s="2"/>
      <c r="BF22" s="2"/>
      <c r="BG22" s="2"/>
      <c r="BH22" s="5">
        <v>0</v>
      </c>
      <c r="BI22" s="6">
        <v>0</v>
      </c>
      <c r="BJ22" s="2"/>
      <c r="BK22" s="7">
        <v>1</v>
      </c>
      <c r="BL22" s="9">
        <v>1</v>
      </c>
      <c r="BM22" s="8" t="s">
        <v>9</v>
      </c>
      <c r="BO22" s="2" t="s">
        <v>21</v>
      </c>
      <c r="BP22" s="2"/>
      <c r="BQ22" s="2"/>
      <c r="BR22" s="2"/>
      <c r="BS22" s="2"/>
      <c r="BT22" s="2"/>
      <c r="BU22" s="5">
        <v>1</v>
      </c>
      <c r="BV22" s="6">
        <v>5.0735667174023336E-4</v>
      </c>
      <c r="BW22" s="2"/>
      <c r="BX22" s="7">
        <v>0.99898528665651942</v>
      </c>
      <c r="BY22" s="9">
        <v>1</v>
      </c>
      <c r="BZ22" s="8" t="s">
        <v>9</v>
      </c>
      <c r="CB22" s="2" t="s">
        <v>21</v>
      </c>
      <c r="CC22" s="2"/>
      <c r="CD22" s="2"/>
      <c r="CE22" s="2"/>
      <c r="CF22" s="2"/>
      <c r="CG22" s="2"/>
      <c r="CH22" s="5">
        <v>1</v>
      </c>
      <c r="CI22" s="6">
        <v>4.299226139294927E-4</v>
      </c>
      <c r="CJ22" s="2"/>
      <c r="CK22" s="7">
        <v>1</v>
      </c>
      <c r="CL22" s="9">
        <v>1</v>
      </c>
      <c r="CM22" s="8" t="s">
        <v>9</v>
      </c>
      <c r="CO22" s="2" t="s">
        <v>21</v>
      </c>
      <c r="CP22" s="2"/>
      <c r="CQ22" s="2"/>
      <c r="CR22" s="2"/>
      <c r="CS22" s="2"/>
      <c r="CT22" s="2"/>
      <c r="CU22" s="5">
        <v>0</v>
      </c>
      <c r="CV22" s="6">
        <v>0</v>
      </c>
      <c r="CW22" s="2"/>
      <c r="CX22" s="7">
        <v>1</v>
      </c>
      <c r="CY22" s="9">
        <v>1</v>
      </c>
      <c r="CZ22" s="8" t="s">
        <v>9</v>
      </c>
      <c r="DB22" s="2" t="s">
        <v>21</v>
      </c>
      <c r="DC22" s="2"/>
      <c r="DD22" s="2"/>
      <c r="DE22" s="2"/>
      <c r="DF22" s="2"/>
      <c r="DG22" s="2"/>
      <c r="DH22" s="5">
        <v>1</v>
      </c>
      <c r="DI22" s="6">
        <v>4.7619047619047619E-4</v>
      </c>
      <c r="DJ22" s="2"/>
      <c r="DK22" s="7">
        <v>1</v>
      </c>
      <c r="DL22" s="9">
        <v>1</v>
      </c>
      <c r="DM22" s="8" t="s">
        <v>9</v>
      </c>
      <c r="DO22" s="2" t="s">
        <v>21</v>
      </c>
      <c r="DP22" s="2"/>
      <c r="DQ22" s="2"/>
      <c r="DR22" s="2"/>
      <c r="DS22" s="2"/>
      <c r="DT22" s="2"/>
      <c r="DU22" s="5">
        <v>0</v>
      </c>
      <c r="DV22" s="6">
        <v>0</v>
      </c>
      <c r="DW22" s="2"/>
      <c r="DX22" s="7">
        <v>1</v>
      </c>
      <c r="DY22" s="9">
        <v>1</v>
      </c>
      <c r="DZ22" s="8" t="s">
        <v>9</v>
      </c>
      <c r="EB22" s="2" t="s">
        <v>21</v>
      </c>
      <c r="EC22" s="2"/>
      <c r="ED22" s="2"/>
      <c r="EE22" s="2"/>
      <c r="EF22" s="2"/>
      <c r="EG22" s="2"/>
      <c r="EH22" s="5">
        <v>0</v>
      </c>
      <c r="EI22" s="6">
        <v>0</v>
      </c>
      <c r="EJ22" s="2"/>
      <c r="EK22" s="7">
        <v>1</v>
      </c>
      <c r="EL22" s="9">
        <v>1</v>
      </c>
      <c r="EM22" s="8" t="s">
        <v>9</v>
      </c>
      <c r="EO22" s="2" t="s">
        <v>21</v>
      </c>
      <c r="EP22" s="2"/>
      <c r="EQ22" s="2"/>
      <c r="ER22" s="2"/>
      <c r="ES22" s="2"/>
      <c r="ET22" s="2"/>
      <c r="EU22" s="5">
        <v>0</v>
      </c>
      <c r="EV22" s="6">
        <v>0</v>
      </c>
      <c r="EW22" s="2"/>
      <c r="EX22" s="7">
        <v>1</v>
      </c>
      <c r="EY22" s="9">
        <v>1</v>
      </c>
      <c r="EZ22" s="8" t="s">
        <v>9</v>
      </c>
      <c r="FB22" s="2" t="s">
        <v>21</v>
      </c>
      <c r="FC22" s="2"/>
      <c r="FD22" s="2"/>
      <c r="FE22" s="2"/>
      <c r="FF22" s="2"/>
      <c r="FG22" s="2"/>
      <c r="FH22" s="5">
        <f t="shared" si="4"/>
        <v>3</v>
      </c>
      <c r="FI22" s="6">
        <f t="shared" si="5"/>
        <v>1.8752344043005377E-4</v>
      </c>
      <c r="FJ22" s="2"/>
      <c r="FK22" s="7">
        <f>+FI20+FI21+FI22</f>
        <v>0.99987498437304667</v>
      </c>
      <c r="FL22" s="9">
        <v>1</v>
      </c>
      <c r="FM22" s="8" t="s">
        <v>9</v>
      </c>
      <c r="FO22" s="13"/>
      <c r="FP22" s="13"/>
      <c r="FQ22" s="13"/>
      <c r="FR22" s="13"/>
      <c r="FS22" s="36" t="s">
        <v>90</v>
      </c>
      <c r="FT22" s="36" t="s">
        <v>90</v>
      </c>
      <c r="FU22" s="36" t="s">
        <v>90</v>
      </c>
      <c r="FV22" s="36" t="s">
        <v>90</v>
      </c>
      <c r="FW22" s="36" t="s">
        <v>90</v>
      </c>
      <c r="FX22" s="36" t="s">
        <v>90</v>
      </c>
      <c r="FY22" s="36" t="s">
        <v>90</v>
      </c>
      <c r="FZ22" s="36" t="s">
        <v>90</v>
      </c>
      <c r="GA22" s="36" t="s">
        <v>90</v>
      </c>
      <c r="GB22" s="36" t="s">
        <v>90</v>
      </c>
      <c r="GC22" s="36" t="s">
        <v>90</v>
      </c>
      <c r="GD22" s="36" t="s">
        <v>90</v>
      </c>
      <c r="GE22" s="13"/>
      <c r="GF22" s="13"/>
    </row>
    <row r="23" spans="2:188" x14ac:dyDescent="0.25">
      <c r="B23" s="2" t="s">
        <v>22</v>
      </c>
      <c r="C23" s="2"/>
      <c r="D23" s="2"/>
      <c r="E23" s="2"/>
      <c r="F23" s="2"/>
      <c r="G23" s="2"/>
      <c r="H23" s="5">
        <v>0</v>
      </c>
      <c r="I23" s="6">
        <v>0</v>
      </c>
      <c r="J23" s="2"/>
      <c r="K23" s="2"/>
      <c r="L23" s="2"/>
      <c r="M23" s="2"/>
      <c r="O23" s="2" t="s">
        <v>22</v>
      </c>
      <c r="P23" s="2"/>
      <c r="Q23" s="2"/>
      <c r="R23" s="2"/>
      <c r="S23" s="2"/>
      <c r="T23" s="2"/>
      <c r="U23" s="5"/>
      <c r="V23" s="6"/>
      <c r="W23" s="2"/>
      <c r="X23" s="2"/>
      <c r="Y23" s="2"/>
      <c r="Z23" s="2"/>
      <c r="AB23" s="2" t="s">
        <v>22</v>
      </c>
      <c r="AC23" s="2"/>
      <c r="AD23" s="2"/>
      <c r="AE23" s="2"/>
      <c r="AF23" s="2"/>
      <c r="AG23" s="2"/>
      <c r="AH23" s="5"/>
      <c r="AI23" s="6"/>
      <c r="AJ23" s="2"/>
      <c r="AK23" s="2"/>
      <c r="AL23" s="2"/>
      <c r="AM23" s="2"/>
      <c r="AO23" s="2" t="s">
        <v>22</v>
      </c>
      <c r="AP23" s="2"/>
      <c r="AQ23" s="2"/>
      <c r="AR23" s="2"/>
      <c r="AS23" s="2"/>
      <c r="AT23" s="2"/>
      <c r="AU23" s="5"/>
      <c r="AV23" s="6"/>
      <c r="AW23" s="2"/>
      <c r="AX23" s="2"/>
      <c r="AY23" s="2"/>
      <c r="AZ23" s="2"/>
      <c r="BB23" s="2" t="s">
        <v>22</v>
      </c>
      <c r="BC23" s="2"/>
      <c r="BD23" s="2"/>
      <c r="BE23" s="2"/>
      <c r="BF23" s="2"/>
      <c r="BG23" s="2"/>
      <c r="BH23" s="5">
        <v>0</v>
      </c>
      <c r="BI23" s="6">
        <v>0</v>
      </c>
      <c r="BJ23" s="2"/>
      <c r="BK23" s="2"/>
      <c r="BL23" s="2"/>
      <c r="BM23" s="2"/>
      <c r="BO23" s="2" t="s">
        <v>22</v>
      </c>
      <c r="BP23" s="2"/>
      <c r="BQ23" s="2"/>
      <c r="BR23" s="2"/>
      <c r="BS23" s="2"/>
      <c r="BT23" s="2"/>
      <c r="BU23" s="5">
        <v>2</v>
      </c>
      <c r="BV23" s="6">
        <v>1.0147133434804667E-3</v>
      </c>
      <c r="BW23" s="2"/>
      <c r="BX23" s="2"/>
      <c r="BY23" s="2"/>
      <c r="BZ23" s="2"/>
      <c r="CB23" s="2" t="s">
        <v>22</v>
      </c>
      <c r="CC23" s="2"/>
      <c r="CD23" s="2"/>
      <c r="CE23" s="2"/>
      <c r="CF23" s="2"/>
      <c r="CG23" s="2"/>
      <c r="CH23" s="5">
        <v>0</v>
      </c>
      <c r="CI23" s="6">
        <v>0</v>
      </c>
      <c r="CJ23" s="2"/>
      <c r="CK23" s="2"/>
      <c r="CL23" s="2"/>
      <c r="CM23" s="2"/>
      <c r="CO23" s="2" t="s">
        <v>22</v>
      </c>
      <c r="CP23" s="2"/>
      <c r="CQ23" s="2"/>
      <c r="CR23" s="2"/>
      <c r="CS23" s="2"/>
      <c r="CT23" s="2"/>
      <c r="CU23" s="5">
        <v>0</v>
      </c>
      <c r="CV23" s="6">
        <v>0</v>
      </c>
      <c r="CW23" s="2"/>
      <c r="CX23" s="2"/>
      <c r="CY23" s="2"/>
      <c r="CZ23" s="2"/>
      <c r="DB23" s="2" t="s">
        <v>22</v>
      </c>
      <c r="DC23" s="2"/>
      <c r="DD23" s="2"/>
      <c r="DE23" s="2"/>
      <c r="DF23" s="2"/>
      <c r="DG23" s="2"/>
      <c r="DH23" s="5">
        <v>0</v>
      </c>
      <c r="DI23" s="6">
        <v>0</v>
      </c>
      <c r="DJ23" s="2"/>
      <c r="DK23" s="2"/>
      <c r="DL23" s="2"/>
      <c r="DM23" s="2"/>
      <c r="DO23" s="2" t="s">
        <v>22</v>
      </c>
      <c r="DP23" s="2"/>
      <c r="DQ23" s="2"/>
      <c r="DR23" s="2"/>
      <c r="DS23" s="2"/>
      <c r="DT23" s="2"/>
      <c r="DU23" s="5">
        <v>0</v>
      </c>
      <c r="DV23" s="6">
        <v>0</v>
      </c>
      <c r="DW23" s="2"/>
      <c r="DX23" s="2"/>
      <c r="DY23" s="2"/>
      <c r="DZ23" s="2"/>
      <c r="EB23" s="2" t="s">
        <v>22</v>
      </c>
      <c r="EC23" s="2"/>
      <c r="ED23" s="2"/>
      <c r="EE23" s="2"/>
      <c r="EF23" s="2"/>
      <c r="EG23" s="2"/>
      <c r="EH23" s="5">
        <v>0</v>
      </c>
      <c r="EI23" s="6">
        <v>0</v>
      </c>
      <c r="EJ23" s="2"/>
      <c r="EK23" s="2"/>
      <c r="EL23" s="2"/>
      <c r="EM23" s="2"/>
      <c r="EO23" s="2" t="s">
        <v>22</v>
      </c>
      <c r="EP23" s="2"/>
      <c r="EQ23" s="2"/>
      <c r="ER23" s="2"/>
      <c r="ES23" s="2"/>
      <c r="ET23" s="2"/>
      <c r="EU23" s="5">
        <v>0</v>
      </c>
      <c r="EV23" s="6">
        <v>0</v>
      </c>
      <c r="EW23" s="2"/>
      <c r="EX23" s="2"/>
      <c r="EY23" s="2"/>
      <c r="EZ23" s="2"/>
      <c r="FB23" s="2" t="s">
        <v>22</v>
      </c>
      <c r="FC23" s="2"/>
      <c r="FD23" s="2"/>
      <c r="FE23" s="2"/>
      <c r="FF23" s="2"/>
      <c r="FG23" s="2"/>
      <c r="FH23" s="5">
        <f t="shared" si="4"/>
        <v>2</v>
      </c>
      <c r="FI23" s="6">
        <f t="shared" si="5"/>
        <v>1.2501562695336918E-4</v>
      </c>
      <c r="FJ23" s="2"/>
      <c r="FK23" s="2"/>
      <c r="FL23" s="2"/>
      <c r="FM23" s="2"/>
    </row>
    <row r="24" spans="2:188" x14ac:dyDescent="0.25">
      <c r="B24" s="2" t="s">
        <v>23</v>
      </c>
      <c r="C24" s="2"/>
      <c r="D24" s="2"/>
      <c r="E24" s="2"/>
      <c r="F24" s="2"/>
      <c r="G24" s="2"/>
      <c r="H24" s="10">
        <v>1167</v>
      </c>
      <c r="I24" s="11">
        <v>1</v>
      </c>
      <c r="J24" s="2"/>
      <c r="K24" s="2"/>
      <c r="L24" s="2"/>
      <c r="M24" s="2"/>
      <c r="O24" s="2" t="s">
        <v>23</v>
      </c>
      <c r="P24" s="2"/>
      <c r="Q24" s="2"/>
      <c r="R24" s="2"/>
      <c r="S24" s="2"/>
      <c r="T24" s="2"/>
      <c r="U24" s="10"/>
      <c r="V24" s="11"/>
      <c r="W24" s="2"/>
      <c r="X24" s="2"/>
      <c r="Y24" s="2"/>
      <c r="Z24" s="2"/>
      <c r="AB24" s="2" t="s">
        <v>23</v>
      </c>
      <c r="AC24" s="2"/>
      <c r="AD24" s="2"/>
      <c r="AE24" s="2"/>
      <c r="AF24" s="2"/>
      <c r="AG24" s="2"/>
      <c r="AH24" s="10"/>
      <c r="AI24" s="11"/>
      <c r="AJ24" s="2"/>
      <c r="AK24" s="2"/>
      <c r="AL24" s="2"/>
      <c r="AM24" s="2"/>
      <c r="AO24" s="2" t="s">
        <v>23</v>
      </c>
      <c r="AP24" s="2"/>
      <c r="AQ24" s="2"/>
      <c r="AR24" s="2"/>
      <c r="AS24" s="2"/>
      <c r="AT24" s="2"/>
      <c r="AU24" s="10"/>
      <c r="AV24" s="11"/>
      <c r="AW24" s="2"/>
      <c r="AX24" s="2"/>
      <c r="AY24" s="2"/>
      <c r="AZ24" s="2"/>
      <c r="BB24" s="2" t="s">
        <v>23</v>
      </c>
      <c r="BC24" s="2"/>
      <c r="BD24" s="2"/>
      <c r="BE24" s="2"/>
      <c r="BF24" s="2"/>
      <c r="BG24" s="2"/>
      <c r="BH24" s="10">
        <v>1049</v>
      </c>
      <c r="BI24" s="11">
        <v>1</v>
      </c>
      <c r="BJ24" s="2"/>
      <c r="BK24" s="2"/>
      <c r="BL24" s="2"/>
      <c r="BM24" s="2"/>
      <c r="BO24" s="2" t="s">
        <v>23</v>
      </c>
      <c r="BP24" s="2"/>
      <c r="BQ24" s="2"/>
      <c r="BR24" s="2"/>
      <c r="BS24" s="2"/>
      <c r="BT24" s="2"/>
      <c r="BU24" s="10">
        <v>1971</v>
      </c>
      <c r="BV24" s="11">
        <v>0.99999999999999989</v>
      </c>
      <c r="BW24" s="2"/>
      <c r="BX24" s="2"/>
      <c r="BY24" s="2"/>
      <c r="BZ24" s="2"/>
      <c r="CB24" s="2" t="s">
        <v>23</v>
      </c>
      <c r="CC24" s="2"/>
      <c r="CD24" s="2"/>
      <c r="CE24" s="2"/>
      <c r="CF24" s="2"/>
      <c r="CG24" s="2"/>
      <c r="CH24" s="10">
        <v>2326</v>
      </c>
      <c r="CI24" s="11">
        <v>1</v>
      </c>
      <c r="CJ24" s="2"/>
      <c r="CK24" s="2"/>
      <c r="CL24" s="2"/>
      <c r="CM24" s="2"/>
      <c r="CO24" s="2" t="s">
        <v>23</v>
      </c>
      <c r="CP24" s="2"/>
      <c r="CQ24" s="2"/>
      <c r="CR24" s="2"/>
      <c r="CS24" s="2"/>
      <c r="CT24" s="2"/>
      <c r="CU24" s="10">
        <v>1953</v>
      </c>
      <c r="CV24" s="11">
        <v>1</v>
      </c>
      <c r="CW24" s="2"/>
      <c r="CX24" s="2"/>
      <c r="CY24" s="2"/>
      <c r="CZ24" s="2"/>
      <c r="DB24" s="2" t="s">
        <v>23</v>
      </c>
      <c r="DC24" s="2"/>
      <c r="DD24" s="2"/>
      <c r="DE24" s="2"/>
      <c r="DF24" s="2"/>
      <c r="DG24" s="2"/>
      <c r="DH24" s="10">
        <v>2100</v>
      </c>
      <c r="DI24" s="11">
        <v>1</v>
      </c>
      <c r="DJ24" s="2"/>
      <c r="DK24" s="2"/>
      <c r="DL24" s="2"/>
      <c r="DM24" s="2"/>
      <c r="DO24" s="2" t="s">
        <v>23</v>
      </c>
      <c r="DP24" s="2"/>
      <c r="DQ24" s="2"/>
      <c r="DR24" s="2"/>
      <c r="DS24" s="2"/>
      <c r="DT24" s="2"/>
      <c r="DU24" s="10">
        <v>1918</v>
      </c>
      <c r="DV24" s="11">
        <v>1</v>
      </c>
      <c r="DW24" s="2"/>
      <c r="DX24" s="2"/>
      <c r="DY24" s="2"/>
      <c r="DZ24" s="2"/>
      <c r="EB24" s="2" t="s">
        <v>23</v>
      </c>
      <c r="EC24" s="2"/>
      <c r="ED24" s="2"/>
      <c r="EE24" s="2"/>
      <c r="EF24" s="2"/>
      <c r="EG24" s="2"/>
      <c r="EH24" s="10">
        <v>1499</v>
      </c>
      <c r="EI24" s="11">
        <v>1</v>
      </c>
      <c r="EJ24" s="2"/>
      <c r="EK24" s="2"/>
      <c r="EL24" s="2"/>
      <c r="EM24" s="2"/>
      <c r="EO24" s="2" t="s">
        <v>23</v>
      </c>
      <c r="EP24" s="2"/>
      <c r="EQ24" s="2"/>
      <c r="ER24" s="2"/>
      <c r="ES24" s="2"/>
      <c r="ET24" s="2"/>
      <c r="EU24" s="10">
        <v>2015</v>
      </c>
      <c r="EV24" s="11">
        <v>1</v>
      </c>
      <c r="EW24" s="2"/>
      <c r="EX24" s="2"/>
      <c r="EY24" s="2"/>
      <c r="EZ24" s="2"/>
      <c r="FB24" s="2" t="s">
        <v>23</v>
      </c>
      <c r="FC24" s="2"/>
      <c r="FD24" s="2"/>
      <c r="FE24" s="2"/>
      <c r="FF24" s="2"/>
      <c r="FG24" s="2"/>
      <c r="FH24" s="10">
        <f>SUM(FH20:FH23)</f>
        <v>15998</v>
      </c>
      <c r="FI24" s="11">
        <f>SUM(FI20:FI23)</f>
        <v>1</v>
      </c>
      <c r="FJ24" s="2"/>
      <c r="FK24" s="2"/>
      <c r="FL24" s="2"/>
      <c r="FM24" s="2"/>
    </row>
    <row r="25" spans="2:188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</row>
    <row r="26" spans="2:188" x14ac:dyDescent="0.25">
      <c r="B26" s="2" t="s">
        <v>24</v>
      </c>
      <c r="C26" s="2"/>
      <c r="D26" s="2"/>
      <c r="E26" s="2"/>
      <c r="F26" s="2"/>
      <c r="G26" s="2"/>
      <c r="H26" s="5">
        <v>742</v>
      </c>
      <c r="I26" s="6">
        <v>1</v>
      </c>
      <c r="J26" s="2"/>
      <c r="K26" s="7">
        <v>1</v>
      </c>
      <c r="L26" s="7">
        <v>0.8</v>
      </c>
      <c r="M26" s="8" t="s">
        <v>9</v>
      </c>
      <c r="O26" s="2" t="s">
        <v>24</v>
      </c>
      <c r="P26" s="2"/>
      <c r="Q26" s="2"/>
      <c r="R26" s="2"/>
      <c r="S26" s="2"/>
      <c r="T26" s="2"/>
      <c r="U26" s="5"/>
      <c r="V26" s="6"/>
      <c r="W26" s="2"/>
      <c r="X26" s="7"/>
      <c r="Y26" s="7"/>
      <c r="Z26" s="8"/>
      <c r="AB26" s="2" t="s">
        <v>24</v>
      </c>
      <c r="AC26" s="2"/>
      <c r="AD26" s="2"/>
      <c r="AE26" s="2"/>
      <c r="AF26" s="2"/>
      <c r="AG26" s="2"/>
      <c r="AH26" s="5"/>
      <c r="AI26" s="6"/>
      <c r="AJ26" s="2"/>
      <c r="AK26" s="7"/>
      <c r="AL26" s="7"/>
      <c r="AM26" s="8"/>
      <c r="AO26" s="2" t="s">
        <v>24</v>
      </c>
      <c r="AP26" s="2"/>
      <c r="AQ26" s="2"/>
      <c r="AR26" s="2"/>
      <c r="AS26" s="2"/>
      <c r="AT26" s="2"/>
      <c r="AU26" s="5"/>
      <c r="AV26" s="6"/>
      <c r="AW26" s="2"/>
      <c r="AX26" s="7"/>
      <c r="AY26" s="7"/>
      <c r="AZ26" s="8"/>
      <c r="BB26" s="2" t="s">
        <v>24</v>
      </c>
      <c r="BC26" s="2"/>
      <c r="BD26" s="2"/>
      <c r="BE26" s="2"/>
      <c r="BF26" s="2"/>
      <c r="BG26" s="2"/>
      <c r="BH26" s="5">
        <v>730</v>
      </c>
      <c r="BI26" s="6">
        <v>0.99455040871934608</v>
      </c>
      <c r="BJ26" s="2"/>
      <c r="BK26" s="7">
        <v>0.99455040871934608</v>
      </c>
      <c r="BL26" s="7">
        <v>0.8</v>
      </c>
      <c r="BM26" s="8" t="s">
        <v>9</v>
      </c>
      <c r="BO26" s="2" t="s">
        <v>24</v>
      </c>
      <c r="BP26" s="2"/>
      <c r="BQ26" s="2"/>
      <c r="BR26" s="2"/>
      <c r="BS26" s="2"/>
      <c r="BT26" s="2"/>
      <c r="BU26" s="5">
        <v>1395</v>
      </c>
      <c r="BV26" s="6">
        <v>0.99785407725321884</v>
      </c>
      <c r="BW26" s="2"/>
      <c r="BX26" s="7">
        <v>0.99785407725321884</v>
      </c>
      <c r="BY26" s="7">
        <v>0.8</v>
      </c>
      <c r="BZ26" s="8" t="s">
        <v>9</v>
      </c>
      <c r="CB26" s="2" t="s">
        <v>24</v>
      </c>
      <c r="CC26" s="2"/>
      <c r="CD26" s="2"/>
      <c r="CE26" s="2"/>
      <c r="CF26" s="2"/>
      <c r="CG26" s="2"/>
      <c r="CH26" s="5">
        <v>1645</v>
      </c>
      <c r="CI26" s="6">
        <v>0.99817961165048541</v>
      </c>
      <c r="CJ26" s="2"/>
      <c r="CK26" s="7">
        <v>0.99817961165048541</v>
      </c>
      <c r="CL26" s="7">
        <v>0.8</v>
      </c>
      <c r="CM26" s="8" t="s">
        <v>9</v>
      </c>
      <c r="CO26" s="2" t="s">
        <v>24</v>
      </c>
      <c r="CP26" s="2"/>
      <c r="CQ26" s="2"/>
      <c r="CR26" s="2"/>
      <c r="CS26" s="2"/>
      <c r="CT26" s="2"/>
      <c r="CU26" s="5">
        <v>1624</v>
      </c>
      <c r="CV26" s="6">
        <v>0.99876998769987702</v>
      </c>
      <c r="CW26" s="2"/>
      <c r="CX26" s="7">
        <v>0.99876998769987702</v>
      </c>
      <c r="CY26" s="7">
        <v>0.8</v>
      </c>
      <c r="CZ26" s="8" t="s">
        <v>9</v>
      </c>
      <c r="DB26" s="2" t="s">
        <v>24</v>
      </c>
      <c r="DC26" s="2"/>
      <c r="DD26" s="2"/>
      <c r="DE26" s="2"/>
      <c r="DF26" s="2"/>
      <c r="DG26" s="2"/>
      <c r="DH26" s="5">
        <v>2050</v>
      </c>
      <c r="DI26" s="6">
        <v>0.99951243295953196</v>
      </c>
      <c r="DJ26" s="2"/>
      <c r="DK26" s="7">
        <v>0.99951243295953196</v>
      </c>
      <c r="DL26" s="7">
        <v>0.8</v>
      </c>
      <c r="DM26" s="8" t="s">
        <v>9</v>
      </c>
      <c r="DO26" s="2" t="s">
        <v>24</v>
      </c>
      <c r="DP26" s="2"/>
      <c r="DQ26" s="2"/>
      <c r="DR26" s="2"/>
      <c r="DS26" s="2"/>
      <c r="DT26" s="2"/>
      <c r="DU26" s="5">
        <v>1543</v>
      </c>
      <c r="DV26" s="6">
        <v>0.99805950840879687</v>
      </c>
      <c r="DW26" s="2"/>
      <c r="DX26" s="7">
        <v>0.99805950840879687</v>
      </c>
      <c r="DY26" s="7">
        <v>0.8</v>
      </c>
      <c r="DZ26" s="8" t="s">
        <v>9</v>
      </c>
      <c r="EB26" s="2" t="s">
        <v>24</v>
      </c>
      <c r="EC26" s="2"/>
      <c r="ED26" s="2"/>
      <c r="EE26" s="2"/>
      <c r="EF26" s="2"/>
      <c r="EG26" s="2"/>
      <c r="EH26" s="5">
        <v>1453</v>
      </c>
      <c r="EI26" s="6">
        <v>0.99588759424263196</v>
      </c>
      <c r="EJ26" s="2"/>
      <c r="EK26" s="7">
        <v>0.99588759424263196</v>
      </c>
      <c r="EL26" s="7">
        <v>0.8</v>
      </c>
      <c r="EM26" s="8" t="s">
        <v>9</v>
      </c>
      <c r="EO26" s="2" t="s">
        <v>24</v>
      </c>
      <c r="EP26" s="2"/>
      <c r="EQ26" s="2"/>
      <c r="ER26" s="2"/>
      <c r="ES26" s="2"/>
      <c r="ET26" s="2"/>
      <c r="EU26" s="5">
        <v>1647</v>
      </c>
      <c r="EV26" s="6">
        <v>1</v>
      </c>
      <c r="EW26" s="2"/>
      <c r="EX26" s="7">
        <v>1</v>
      </c>
      <c r="EY26" s="7">
        <v>0.8</v>
      </c>
      <c r="EZ26" s="8" t="s">
        <v>9</v>
      </c>
      <c r="FB26" s="2" t="s">
        <v>24</v>
      </c>
      <c r="FC26" s="2"/>
      <c r="FD26" s="2"/>
      <c r="FE26" s="2"/>
      <c r="FF26" s="2"/>
      <c r="FG26" s="2"/>
      <c r="FH26" s="5">
        <f>+H26+U26+AH26+AU26+BH26+BU26+CH26+CU26+DH26+DU26+EH26+EU26</f>
        <v>12829</v>
      </c>
      <c r="FI26" s="6">
        <f>+FH26/$FH$30</f>
        <v>0.99828807096723993</v>
      </c>
      <c r="FJ26" s="2"/>
      <c r="FK26" s="7">
        <f>+FI26</f>
        <v>0.99828807096723993</v>
      </c>
      <c r="FL26" s="7">
        <v>0.8</v>
      </c>
      <c r="FM26" s="8" t="s">
        <v>9</v>
      </c>
    </row>
    <row r="27" spans="2:188" x14ac:dyDescent="0.25">
      <c r="B27" s="2" t="s">
        <v>25</v>
      </c>
      <c r="C27" s="2"/>
      <c r="D27" s="2"/>
      <c r="E27" s="2"/>
      <c r="F27" s="2"/>
      <c r="G27" s="2"/>
      <c r="H27" s="5">
        <v>0</v>
      </c>
      <c r="I27" s="6">
        <v>0</v>
      </c>
      <c r="J27" s="2"/>
      <c r="K27" s="7">
        <v>1</v>
      </c>
      <c r="L27" s="9">
        <v>0.9</v>
      </c>
      <c r="M27" s="8" t="s">
        <v>9</v>
      </c>
      <c r="O27" s="2" t="s">
        <v>25</v>
      </c>
      <c r="P27" s="2"/>
      <c r="Q27" s="2"/>
      <c r="R27" s="2"/>
      <c r="S27" s="2"/>
      <c r="T27" s="2"/>
      <c r="U27" s="5"/>
      <c r="V27" s="6"/>
      <c r="W27" s="2"/>
      <c r="X27" s="7"/>
      <c r="Y27" s="9"/>
      <c r="Z27" s="8"/>
      <c r="AB27" s="2" t="s">
        <v>25</v>
      </c>
      <c r="AC27" s="2"/>
      <c r="AD27" s="2"/>
      <c r="AE27" s="2"/>
      <c r="AF27" s="2"/>
      <c r="AG27" s="2"/>
      <c r="AH27" s="5"/>
      <c r="AI27" s="6"/>
      <c r="AJ27" s="2"/>
      <c r="AK27" s="7"/>
      <c r="AL27" s="9"/>
      <c r="AM27" s="8"/>
      <c r="AO27" s="2" t="s">
        <v>25</v>
      </c>
      <c r="AP27" s="2"/>
      <c r="AQ27" s="2"/>
      <c r="AR27" s="2"/>
      <c r="AS27" s="2"/>
      <c r="AT27" s="2"/>
      <c r="AU27" s="5"/>
      <c r="AV27" s="6"/>
      <c r="AW27" s="2"/>
      <c r="AX27" s="7"/>
      <c r="AY27" s="9"/>
      <c r="AZ27" s="8"/>
      <c r="BB27" s="2" t="s">
        <v>25</v>
      </c>
      <c r="BC27" s="2"/>
      <c r="BD27" s="2"/>
      <c r="BE27" s="2"/>
      <c r="BF27" s="2"/>
      <c r="BG27" s="2"/>
      <c r="BH27" s="5">
        <v>3</v>
      </c>
      <c r="BI27" s="6">
        <v>4.0871934604904629E-3</v>
      </c>
      <c r="BJ27" s="2"/>
      <c r="BK27" s="7">
        <v>0.99863760217983655</v>
      </c>
      <c r="BL27" s="9">
        <v>0.9</v>
      </c>
      <c r="BM27" s="8" t="s">
        <v>9</v>
      </c>
      <c r="BO27" s="2" t="s">
        <v>25</v>
      </c>
      <c r="BP27" s="2"/>
      <c r="BQ27" s="2"/>
      <c r="BR27" s="2"/>
      <c r="BS27" s="2"/>
      <c r="BT27" s="2"/>
      <c r="BU27" s="5">
        <v>3</v>
      </c>
      <c r="BV27" s="6">
        <v>2.1459227467811159E-3</v>
      </c>
      <c r="BW27" s="2"/>
      <c r="BX27" s="7">
        <v>1</v>
      </c>
      <c r="BY27" s="9">
        <v>0.9</v>
      </c>
      <c r="BZ27" s="8" t="s">
        <v>9</v>
      </c>
      <c r="CB27" s="2" t="s">
        <v>25</v>
      </c>
      <c r="CC27" s="2"/>
      <c r="CD27" s="2"/>
      <c r="CE27" s="2"/>
      <c r="CF27" s="2"/>
      <c r="CG27" s="2"/>
      <c r="CH27" s="5">
        <v>3</v>
      </c>
      <c r="CI27" s="6">
        <v>1.8203883495145632E-3</v>
      </c>
      <c r="CJ27" s="2"/>
      <c r="CK27" s="7">
        <v>1</v>
      </c>
      <c r="CL27" s="9">
        <v>0.9</v>
      </c>
      <c r="CM27" s="8" t="s">
        <v>9</v>
      </c>
      <c r="CO27" s="2" t="s">
        <v>25</v>
      </c>
      <c r="CP27" s="2"/>
      <c r="CQ27" s="2"/>
      <c r="CR27" s="2"/>
      <c r="CS27" s="2"/>
      <c r="CT27" s="2"/>
      <c r="CU27" s="5">
        <v>2</v>
      </c>
      <c r="CV27" s="6">
        <v>1.2300123001230013E-3</v>
      </c>
      <c r="CW27" s="2"/>
      <c r="CX27" s="7">
        <v>1</v>
      </c>
      <c r="CY27" s="9">
        <v>0.9</v>
      </c>
      <c r="CZ27" s="8" t="s">
        <v>9</v>
      </c>
      <c r="DB27" s="2" t="s">
        <v>25</v>
      </c>
      <c r="DC27" s="2"/>
      <c r="DD27" s="2"/>
      <c r="DE27" s="2"/>
      <c r="DF27" s="2"/>
      <c r="DG27" s="2"/>
      <c r="DH27" s="5">
        <v>1</v>
      </c>
      <c r="DI27" s="6">
        <v>4.8756704046806434E-4</v>
      </c>
      <c r="DJ27" s="2"/>
      <c r="DK27" s="7">
        <v>1</v>
      </c>
      <c r="DL27" s="9">
        <v>0.9</v>
      </c>
      <c r="DM27" s="8" t="s">
        <v>9</v>
      </c>
      <c r="DO27" s="2" t="s">
        <v>25</v>
      </c>
      <c r="DP27" s="2"/>
      <c r="DQ27" s="2"/>
      <c r="DR27" s="2"/>
      <c r="DS27" s="2"/>
      <c r="DT27" s="2"/>
      <c r="DU27" s="5">
        <v>3</v>
      </c>
      <c r="DV27" s="6">
        <v>1.9404915912031048E-3</v>
      </c>
      <c r="DW27" s="2"/>
      <c r="DX27" s="7">
        <v>1</v>
      </c>
      <c r="DY27" s="9">
        <v>0.9</v>
      </c>
      <c r="DZ27" s="8" t="s">
        <v>9</v>
      </c>
      <c r="EB27" s="2" t="s">
        <v>25</v>
      </c>
      <c r="EC27" s="2"/>
      <c r="ED27" s="2"/>
      <c r="EE27" s="2"/>
      <c r="EF27" s="2"/>
      <c r="EG27" s="2"/>
      <c r="EH27" s="5">
        <v>6</v>
      </c>
      <c r="EI27" s="6">
        <v>4.1124057573680602E-3</v>
      </c>
      <c r="EJ27" s="2"/>
      <c r="EK27" s="7">
        <v>1</v>
      </c>
      <c r="EL27" s="9">
        <v>0.9</v>
      </c>
      <c r="EM27" s="8" t="s">
        <v>9</v>
      </c>
      <c r="EO27" s="2" t="s">
        <v>25</v>
      </c>
      <c r="EP27" s="2"/>
      <c r="EQ27" s="2"/>
      <c r="ER27" s="2"/>
      <c r="ES27" s="2"/>
      <c r="ET27" s="2"/>
      <c r="EU27" s="5">
        <v>0</v>
      </c>
      <c r="EV27" s="6">
        <v>0</v>
      </c>
      <c r="EW27" s="2"/>
      <c r="EX27" s="7">
        <v>1</v>
      </c>
      <c r="EY27" s="9">
        <v>0.9</v>
      </c>
      <c r="EZ27" s="8" t="s">
        <v>9</v>
      </c>
      <c r="FB27" s="2" t="s">
        <v>25</v>
      </c>
      <c r="FC27" s="2"/>
      <c r="FD27" s="2"/>
      <c r="FE27" s="2"/>
      <c r="FF27" s="2"/>
      <c r="FG27" s="2"/>
      <c r="FH27" s="5">
        <f t="shared" ref="FH27:FH29" si="6">+H27+U27+AH27+AU27+BH27+BU27+CH27+CU27+DH27+DU27+EH27+EU27</f>
        <v>21</v>
      </c>
      <c r="FI27" s="6">
        <f t="shared" ref="FI27:FI29" si="7">+FH27/$FH$30</f>
        <v>1.6341140767255466E-3</v>
      </c>
      <c r="FJ27" s="2"/>
      <c r="FK27" s="7">
        <f>+FI26+FI27</f>
        <v>0.99992218504396546</v>
      </c>
      <c r="FL27" s="9">
        <v>0.9</v>
      </c>
      <c r="FM27" s="8" t="s">
        <v>9</v>
      </c>
    </row>
    <row r="28" spans="2:188" x14ac:dyDescent="0.25">
      <c r="B28" s="2" t="s">
        <v>26</v>
      </c>
      <c r="C28" s="2"/>
      <c r="D28" s="2"/>
      <c r="E28" s="2"/>
      <c r="F28" s="2"/>
      <c r="G28" s="2"/>
      <c r="H28" s="5">
        <v>0</v>
      </c>
      <c r="I28" s="6">
        <v>0</v>
      </c>
      <c r="J28" s="2"/>
      <c r="K28" s="7">
        <v>1</v>
      </c>
      <c r="L28" s="9">
        <v>1</v>
      </c>
      <c r="M28" s="8" t="s">
        <v>9</v>
      </c>
      <c r="O28" s="2" t="s">
        <v>26</v>
      </c>
      <c r="P28" s="2"/>
      <c r="Q28" s="2"/>
      <c r="R28" s="2"/>
      <c r="S28" s="2"/>
      <c r="T28" s="2"/>
      <c r="U28" s="5"/>
      <c r="V28" s="6"/>
      <c r="W28" s="2"/>
      <c r="X28" s="7"/>
      <c r="Y28" s="9"/>
      <c r="Z28" s="8"/>
      <c r="AB28" s="2" t="s">
        <v>26</v>
      </c>
      <c r="AC28" s="2"/>
      <c r="AD28" s="2"/>
      <c r="AE28" s="2"/>
      <c r="AF28" s="2"/>
      <c r="AG28" s="2"/>
      <c r="AH28" s="5"/>
      <c r="AI28" s="6"/>
      <c r="AJ28" s="2"/>
      <c r="AK28" s="7"/>
      <c r="AL28" s="9"/>
      <c r="AM28" s="8"/>
      <c r="AO28" s="2" t="s">
        <v>26</v>
      </c>
      <c r="AP28" s="2"/>
      <c r="AQ28" s="2"/>
      <c r="AR28" s="2"/>
      <c r="AS28" s="2"/>
      <c r="AT28" s="2"/>
      <c r="AU28" s="5"/>
      <c r="AV28" s="6"/>
      <c r="AW28" s="2"/>
      <c r="AX28" s="7"/>
      <c r="AY28" s="9"/>
      <c r="AZ28" s="8"/>
      <c r="BB28" s="2" t="s">
        <v>26</v>
      </c>
      <c r="BC28" s="2"/>
      <c r="BD28" s="2"/>
      <c r="BE28" s="2"/>
      <c r="BF28" s="2"/>
      <c r="BG28" s="2"/>
      <c r="BH28" s="5">
        <v>1</v>
      </c>
      <c r="BI28" s="6">
        <v>1.3623978201634877E-3</v>
      </c>
      <c r="BJ28" s="2"/>
      <c r="BK28" s="7">
        <v>1</v>
      </c>
      <c r="BL28" s="9">
        <v>1</v>
      </c>
      <c r="BM28" s="8" t="s">
        <v>9</v>
      </c>
      <c r="BO28" s="2" t="s">
        <v>26</v>
      </c>
      <c r="BP28" s="2"/>
      <c r="BQ28" s="2"/>
      <c r="BR28" s="2"/>
      <c r="BS28" s="2"/>
      <c r="BT28" s="2"/>
      <c r="BU28" s="5">
        <v>0</v>
      </c>
      <c r="BV28" s="6">
        <v>0</v>
      </c>
      <c r="BW28" s="2"/>
      <c r="BX28" s="7">
        <v>1</v>
      </c>
      <c r="BY28" s="9">
        <v>1</v>
      </c>
      <c r="BZ28" s="8" t="s">
        <v>9</v>
      </c>
      <c r="CB28" s="2" t="s">
        <v>26</v>
      </c>
      <c r="CC28" s="2"/>
      <c r="CD28" s="2"/>
      <c r="CE28" s="2"/>
      <c r="CF28" s="2"/>
      <c r="CG28" s="2"/>
      <c r="CH28" s="5">
        <v>0</v>
      </c>
      <c r="CI28" s="6">
        <v>0</v>
      </c>
      <c r="CJ28" s="2"/>
      <c r="CK28" s="7">
        <v>1</v>
      </c>
      <c r="CL28" s="9">
        <v>1</v>
      </c>
      <c r="CM28" s="8" t="s">
        <v>9</v>
      </c>
      <c r="CO28" s="2" t="s">
        <v>26</v>
      </c>
      <c r="CP28" s="2"/>
      <c r="CQ28" s="2"/>
      <c r="CR28" s="2"/>
      <c r="CS28" s="2"/>
      <c r="CT28" s="2"/>
      <c r="CU28" s="5">
        <v>0</v>
      </c>
      <c r="CV28" s="6">
        <v>0</v>
      </c>
      <c r="CW28" s="2"/>
      <c r="CX28" s="7">
        <v>1</v>
      </c>
      <c r="CY28" s="9">
        <v>1</v>
      </c>
      <c r="CZ28" s="8" t="s">
        <v>9</v>
      </c>
      <c r="DB28" s="2" t="s">
        <v>26</v>
      </c>
      <c r="DC28" s="2"/>
      <c r="DD28" s="2"/>
      <c r="DE28" s="2"/>
      <c r="DF28" s="2"/>
      <c r="DG28" s="2"/>
      <c r="DH28" s="5">
        <v>0</v>
      </c>
      <c r="DI28" s="6">
        <v>0</v>
      </c>
      <c r="DJ28" s="2"/>
      <c r="DK28" s="7">
        <v>1</v>
      </c>
      <c r="DL28" s="9">
        <v>1</v>
      </c>
      <c r="DM28" s="8" t="s">
        <v>9</v>
      </c>
      <c r="DO28" s="2" t="s">
        <v>26</v>
      </c>
      <c r="DP28" s="2"/>
      <c r="DQ28" s="2"/>
      <c r="DR28" s="2"/>
      <c r="DS28" s="2"/>
      <c r="DT28" s="2"/>
      <c r="DU28" s="5">
        <v>0</v>
      </c>
      <c r="DV28" s="6">
        <v>0</v>
      </c>
      <c r="DW28" s="2"/>
      <c r="DX28" s="7">
        <v>1</v>
      </c>
      <c r="DY28" s="9">
        <v>1</v>
      </c>
      <c r="DZ28" s="8" t="s">
        <v>9</v>
      </c>
      <c r="EB28" s="2" t="s">
        <v>26</v>
      </c>
      <c r="EC28" s="2"/>
      <c r="ED28" s="2"/>
      <c r="EE28" s="2"/>
      <c r="EF28" s="2"/>
      <c r="EG28" s="2"/>
      <c r="EH28" s="5">
        <v>0</v>
      </c>
      <c r="EI28" s="6">
        <v>0</v>
      </c>
      <c r="EJ28" s="2"/>
      <c r="EK28" s="7">
        <v>1</v>
      </c>
      <c r="EL28" s="9">
        <v>1</v>
      </c>
      <c r="EM28" s="8" t="s">
        <v>9</v>
      </c>
      <c r="EO28" s="2" t="s">
        <v>26</v>
      </c>
      <c r="EP28" s="2"/>
      <c r="EQ28" s="2"/>
      <c r="ER28" s="2"/>
      <c r="ES28" s="2"/>
      <c r="ET28" s="2"/>
      <c r="EU28" s="5">
        <v>0</v>
      </c>
      <c r="EV28" s="6">
        <v>0</v>
      </c>
      <c r="EW28" s="2"/>
      <c r="EX28" s="7">
        <v>1</v>
      </c>
      <c r="EY28" s="9">
        <v>1</v>
      </c>
      <c r="EZ28" s="8" t="s">
        <v>9</v>
      </c>
      <c r="FB28" s="2" t="s">
        <v>26</v>
      </c>
      <c r="FC28" s="2"/>
      <c r="FD28" s="2"/>
      <c r="FE28" s="2"/>
      <c r="FF28" s="2"/>
      <c r="FG28" s="2"/>
      <c r="FH28" s="5">
        <f t="shared" si="6"/>
        <v>1</v>
      </c>
      <c r="FI28" s="6">
        <f t="shared" si="7"/>
        <v>7.7814956034549836E-5</v>
      </c>
      <c r="FJ28" s="2"/>
      <c r="FK28" s="7">
        <f>+FI26+FI27+FI28</f>
        <v>1</v>
      </c>
      <c r="FL28" s="9">
        <v>1</v>
      </c>
      <c r="FM28" s="8" t="s">
        <v>9</v>
      </c>
    </row>
    <row r="29" spans="2:188" x14ac:dyDescent="0.25">
      <c r="B29" s="2" t="s">
        <v>27</v>
      </c>
      <c r="C29" s="2"/>
      <c r="D29" s="2"/>
      <c r="E29" s="2"/>
      <c r="F29" s="2"/>
      <c r="G29" s="2"/>
      <c r="H29" s="5">
        <v>0</v>
      </c>
      <c r="I29" s="6">
        <v>0</v>
      </c>
      <c r="J29" s="2"/>
      <c r="K29" s="2"/>
      <c r="L29" s="2"/>
      <c r="M29" s="2"/>
      <c r="O29" s="2" t="s">
        <v>27</v>
      </c>
      <c r="P29" s="2"/>
      <c r="Q29" s="2"/>
      <c r="R29" s="2"/>
      <c r="S29" s="2"/>
      <c r="T29" s="2"/>
      <c r="U29" s="5"/>
      <c r="V29" s="6"/>
      <c r="W29" s="2"/>
      <c r="X29" s="2"/>
      <c r="Y29" s="2"/>
      <c r="Z29" s="2"/>
      <c r="AB29" s="2" t="s">
        <v>27</v>
      </c>
      <c r="AC29" s="2"/>
      <c r="AD29" s="2"/>
      <c r="AE29" s="2"/>
      <c r="AF29" s="2"/>
      <c r="AG29" s="2"/>
      <c r="AH29" s="5"/>
      <c r="AI29" s="6"/>
      <c r="AJ29" s="2"/>
      <c r="AK29" s="2"/>
      <c r="AL29" s="2"/>
      <c r="AM29" s="2"/>
      <c r="AO29" s="2" t="s">
        <v>27</v>
      </c>
      <c r="AP29" s="2"/>
      <c r="AQ29" s="2"/>
      <c r="AR29" s="2"/>
      <c r="AS29" s="2"/>
      <c r="AT29" s="2"/>
      <c r="AU29" s="5"/>
      <c r="AV29" s="6"/>
      <c r="AW29" s="2"/>
      <c r="AX29" s="2"/>
      <c r="AY29" s="2"/>
      <c r="AZ29" s="2"/>
      <c r="BB29" s="2" t="s">
        <v>27</v>
      </c>
      <c r="BC29" s="2"/>
      <c r="BD29" s="2"/>
      <c r="BE29" s="2"/>
      <c r="BF29" s="2"/>
      <c r="BG29" s="2"/>
      <c r="BH29" s="5">
        <v>0</v>
      </c>
      <c r="BI29" s="6">
        <v>0</v>
      </c>
      <c r="BJ29" s="2"/>
      <c r="BK29" s="2"/>
      <c r="BL29" s="2"/>
      <c r="BM29" s="2"/>
      <c r="BO29" s="2" t="s">
        <v>27</v>
      </c>
      <c r="BP29" s="2"/>
      <c r="BQ29" s="2"/>
      <c r="BR29" s="2"/>
      <c r="BS29" s="2"/>
      <c r="BT29" s="2"/>
      <c r="BU29" s="5">
        <v>0</v>
      </c>
      <c r="BV29" s="6">
        <v>0</v>
      </c>
      <c r="BW29" s="2"/>
      <c r="BX29" s="2"/>
      <c r="BY29" s="2"/>
      <c r="BZ29" s="2"/>
      <c r="CB29" s="2" t="s">
        <v>27</v>
      </c>
      <c r="CC29" s="2"/>
      <c r="CD29" s="2"/>
      <c r="CE29" s="2"/>
      <c r="CF29" s="2"/>
      <c r="CG29" s="2"/>
      <c r="CH29" s="5">
        <v>0</v>
      </c>
      <c r="CI29" s="6">
        <v>0</v>
      </c>
      <c r="CJ29" s="2"/>
      <c r="CK29" s="2"/>
      <c r="CL29" s="2"/>
      <c r="CM29" s="2"/>
      <c r="CO29" s="2" t="s">
        <v>27</v>
      </c>
      <c r="CP29" s="2"/>
      <c r="CQ29" s="2"/>
      <c r="CR29" s="2"/>
      <c r="CS29" s="2"/>
      <c r="CT29" s="2"/>
      <c r="CU29" s="5">
        <v>0</v>
      </c>
      <c r="CV29" s="6">
        <v>0</v>
      </c>
      <c r="CW29" s="2"/>
      <c r="CX29" s="2"/>
      <c r="CY29" s="2"/>
      <c r="CZ29" s="2"/>
      <c r="DB29" s="2" t="s">
        <v>27</v>
      </c>
      <c r="DC29" s="2"/>
      <c r="DD29" s="2"/>
      <c r="DE29" s="2"/>
      <c r="DF29" s="2"/>
      <c r="DG29" s="2"/>
      <c r="DH29" s="5">
        <v>0</v>
      </c>
      <c r="DI29" s="6">
        <v>0</v>
      </c>
      <c r="DJ29" s="2"/>
      <c r="DK29" s="2"/>
      <c r="DL29" s="2"/>
      <c r="DM29" s="2"/>
      <c r="DO29" s="2" t="s">
        <v>27</v>
      </c>
      <c r="DP29" s="2"/>
      <c r="DQ29" s="2"/>
      <c r="DR29" s="2"/>
      <c r="DS29" s="2"/>
      <c r="DT29" s="2"/>
      <c r="DU29" s="5">
        <v>0</v>
      </c>
      <c r="DV29" s="6">
        <v>0</v>
      </c>
      <c r="DW29" s="2"/>
      <c r="DX29" s="2"/>
      <c r="DY29" s="2"/>
      <c r="DZ29" s="2"/>
      <c r="EB29" s="2" t="s">
        <v>27</v>
      </c>
      <c r="EC29" s="2"/>
      <c r="ED29" s="2"/>
      <c r="EE29" s="2"/>
      <c r="EF29" s="2"/>
      <c r="EG29" s="2"/>
      <c r="EH29" s="5">
        <v>0</v>
      </c>
      <c r="EI29" s="6">
        <v>0</v>
      </c>
      <c r="EJ29" s="2"/>
      <c r="EK29" s="2"/>
      <c r="EL29" s="2"/>
      <c r="EM29" s="2"/>
      <c r="EO29" s="2" t="s">
        <v>27</v>
      </c>
      <c r="EP29" s="2"/>
      <c r="EQ29" s="2"/>
      <c r="ER29" s="2"/>
      <c r="ES29" s="2"/>
      <c r="ET29" s="2"/>
      <c r="EU29" s="5">
        <v>0</v>
      </c>
      <c r="EV29" s="6">
        <v>0</v>
      </c>
      <c r="EW29" s="2"/>
      <c r="EX29" s="2"/>
      <c r="EY29" s="2"/>
      <c r="EZ29" s="2"/>
      <c r="FB29" s="2" t="s">
        <v>27</v>
      </c>
      <c r="FC29" s="2"/>
      <c r="FD29" s="2"/>
      <c r="FE29" s="2"/>
      <c r="FF29" s="2"/>
      <c r="FG29" s="2"/>
      <c r="FH29" s="5">
        <f t="shared" si="6"/>
        <v>0</v>
      </c>
      <c r="FI29" s="6">
        <f t="shared" si="7"/>
        <v>0</v>
      </c>
      <c r="FJ29" s="2"/>
      <c r="FK29" s="2"/>
      <c r="FL29" s="2"/>
      <c r="FM29" s="2"/>
    </row>
    <row r="30" spans="2:188" x14ac:dyDescent="0.25">
      <c r="B30" s="2" t="s">
        <v>28</v>
      </c>
      <c r="C30" s="2"/>
      <c r="D30" s="2"/>
      <c r="E30" s="2"/>
      <c r="F30" s="2"/>
      <c r="G30" s="2"/>
      <c r="H30" s="10">
        <v>742</v>
      </c>
      <c r="I30" s="11">
        <v>1</v>
      </c>
      <c r="J30" s="2"/>
      <c r="K30" s="2"/>
      <c r="L30" s="2"/>
      <c r="M30" s="2"/>
      <c r="O30" s="2" t="s">
        <v>28</v>
      </c>
      <c r="P30" s="2"/>
      <c r="Q30" s="2"/>
      <c r="R30" s="2"/>
      <c r="S30" s="2"/>
      <c r="T30" s="2"/>
      <c r="U30" s="10"/>
      <c r="V30" s="11"/>
      <c r="W30" s="2"/>
      <c r="X30" s="2"/>
      <c r="Y30" s="2"/>
      <c r="Z30" s="2"/>
      <c r="AB30" s="2" t="s">
        <v>28</v>
      </c>
      <c r="AC30" s="2"/>
      <c r="AD30" s="2"/>
      <c r="AE30" s="2"/>
      <c r="AF30" s="2"/>
      <c r="AG30" s="2"/>
      <c r="AH30" s="10"/>
      <c r="AI30" s="11"/>
      <c r="AJ30" s="2"/>
      <c r="AK30" s="2"/>
      <c r="AL30" s="2"/>
      <c r="AM30" s="2"/>
      <c r="AO30" s="2" t="s">
        <v>28</v>
      </c>
      <c r="AP30" s="2"/>
      <c r="AQ30" s="2"/>
      <c r="AR30" s="2"/>
      <c r="AS30" s="2"/>
      <c r="AT30" s="2"/>
      <c r="AU30" s="10"/>
      <c r="AV30" s="11"/>
      <c r="AW30" s="2"/>
      <c r="AX30" s="2"/>
      <c r="AY30" s="2"/>
      <c r="AZ30" s="2"/>
      <c r="BB30" s="2" t="s">
        <v>28</v>
      </c>
      <c r="BC30" s="2"/>
      <c r="BD30" s="2"/>
      <c r="BE30" s="2"/>
      <c r="BF30" s="2"/>
      <c r="BG30" s="2"/>
      <c r="BH30" s="10">
        <v>734</v>
      </c>
      <c r="BI30" s="11">
        <v>1</v>
      </c>
      <c r="BJ30" s="2"/>
      <c r="BK30" s="2"/>
      <c r="BL30" s="2"/>
      <c r="BM30" s="2"/>
      <c r="BO30" s="2" t="s">
        <v>28</v>
      </c>
      <c r="BP30" s="2"/>
      <c r="BQ30" s="2"/>
      <c r="BR30" s="2"/>
      <c r="BS30" s="2"/>
      <c r="BT30" s="2"/>
      <c r="BU30" s="10">
        <v>1398</v>
      </c>
      <c r="BV30" s="11">
        <v>1</v>
      </c>
      <c r="BW30" s="2"/>
      <c r="BX30" s="2"/>
      <c r="BY30" s="2"/>
      <c r="BZ30" s="2"/>
      <c r="CB30" s="2" t="s">
        <v>28</v>
      </c>
      <c r="CC30" s="2"/>
      <c r="CD30" s="2"/>
      <c r="CE30" s="2"/>
      <c r="CF30" s="2"/>
      <c r="CG30" s="2"/>
      <c r="CH30" s="10">
        <v>1648</v>
      </c>
      <c r="CI30" s="11">
        <v>1</v>
      </c>
      <c r="CJ30" s="2"/>
      <c r="CK30" s="2"/>
      <c r="CL30" s="2"/>
      <c r="CM30" s="2"/>
      <c r="CO30" s="2" t="s">
        <v>28</v>
      </c>
      <c r="CP30" s="2"/>
      <c r="CQ30" s="2"/>
      <c r="CR30" s="2"/>
      <c r="CS30" s="2"/>
      <c r="CT30" s="2"/>
      <c r="CU30" s="10">
        <v>1626</v>
      </c>
      <c r="CV30" s="11">
        <v>1</v>
      </c>
      <c r="CW30" s="2"/>
      <c r="CX30" s="2"/>
      <c r="CY30" s="2"/>
      <c r="CZ30" s="2"/>
      <c r="DB30" s="2" t="s">
        <v>28</v>
      </c>
      <c r="DC30" s="2"/>
      <c r="DD30" s="2"/>
      <c r="DE30" s="2"/>
      <c r="DF30" s="2"/>
      <c r="DG30" s="2"/>
      <c r="DH30" s="10">
        <v>2051</v>
      </c>
      <c r="DI30" s="11">
        <v>1</v>
      </c>
      <c r="DJ30" s="2"/>
      <c r="DK30" s="2"/>
      <c r="DL30" s="2"/>
      <c r="DM30" s="2"/>
      <c r="DO30" s="2" t="s">
        <v>28</v>
      </c>
      <c r="DP30" s="2"/>
      <c r="DQ30" s="2"/>
      <c r="DR30" s="2"/>
      <c r="DS30" s="2"/>
      <c r="DT30" s="2"/>
      <c r="DU30" s="10">
        <v>1546</v>
      </c>
      <c r="DV30" s="11">
        <v>1</v>
      </c>
      <c r="DW30" s="2"/>
      <c r="DX30" s="2"/>
      <c r="DY30" s="2"/>
      <c r="DZ30" s="2"/>
      <c r="EB30" s="2" t="s">
        <v>28</v>
      </c>
      <c r="EC30" s="2"/>
      <c r="ED30" s="2"/>
      <c r="EE30" s="2"/>
      <c r="EF30" s="2"/>
      <c r="EG30" s="2"/>
      <c r="EH30" s="10">
        <v>1459</v>
      </c>
      <c r="EI30" s="11">
        <v>1</v>
      </c>
      <c r="EJ30" s="2"/>
      <c r="EK30" s="2"/>
      <c r="EL30" s="2"/>
      <c r="EM30" s="2"/>
      <c r="EO30" s="2" t="s">
        <v>28</v>
      </c>
      <c r="EP30" s="2"/>
      <c r="EQ30" s="2"/>
      <c r="ER30" s="2"/>
      <c r="ES30" s="2"/>
      <c r="ET30" s="2"/>
      <c r="EU30" s="10">
        <v>1647</v>
      </c>
      <c r="EV30" s="11">
        <v>1</v>
      </c>
      <c r="EW30" s="2"/>
      <c r="EX30" s="2"/>
      <c r="EY30" s="2"/>
      <c r="EZ30" s="2"/>
      <c r="FB30" s="2" t="s">
        <v>28</v>
      </c>
      <c r="FC30" s="2"/>
      <c r="FD30" s="2"/>
      <c r="FE30" s="2"/>
      <c r="FF30" s="2"/>
      <c r="FG30" s="2"/>
      <c r="FH30" s="10">
        <f>SUM(FH26:FH29)</f>
        <v>12851</v>
      </c>
      <c r="FI30" s="11">
        <v>1</v>
      </c>
      <c r="FJ30" s="2"/>
      <c r="FK30" s="2"/>
      <c r="FL30" s="2"/>
      <c r="FM30" s="2"/>
    </row>
    <row r="31" spans="2:188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</row>
    <row r="32" spans="2:188" x14ac:dyDescent="0.25">
      <c r="B32" s="2" t="s">
        <v>29</v>
      </c>
      <c r="C32" s="2"/>
      <c r="D32" s="2"/>
      <c r="E32" s="2"/>
      <c r="F32" s="2"/>
      <c r="G32" s="2"/>
      <c r="H32" s="10">
        <v>4859</v>
      </c>
      <c r="I32" s="12">
        <v>1</v>
      </c>
      <c r="J32" s="2"/>
      <c r="K32" s="2"/>
      <c r="L32" s="2"/>
      <c r="M32" s="2"/>
      <c r="O32" s="2" t="s">
        <v>29</v>
      </c>
      <c r="P32" s="2"/>
      <c r="Q32" s="2"/>
      <c r="R32" s="2"/>
      <c r="S32" s="2"/>
      <c r="T32" s="2"/>
      <c r="U32" s="10">
        <v>4764</v>
      </c>
      <c r="V32" s="12">
        <v>1</v>
      </c>
      <c r="W32" s="2"/>
      <c r="X32" s="2"/>
      <c r="Y32" s="2"/>
      <c r="Z32" s="2"/>
      <c r="AB32" s="2" t="s">
        <v>29</v>
      </c>
      <c r="AC32" s="2"/>
      <c r="AD32" s="2"/>
      <c r="AE32" s="2"/>
      <c r="AF32" s="2"/>
      <c r="AG32" s="2"/>
      <c r="AH32" s="10">
        <v>7623</v>
      </c>
      <c r="AI32" s="12">
        <v>1</v>
      </c>
      <c r="AJ32" s="2"/>
      <c r="AK32" s="2"/>
      <c r="AL32" s="2"/>
      <c r="AM32" s="2"/>
      <c r="AO32" s="2" t="s">
        <v>29</v>
      </c>
      <c r="AP32" s="2"/>
      <c r="AQ32" s="2"/>
      <c r="AR32" s="2"/>
      <c r="AS32" s="2"/>
      <c r="AT32" s="2"/>
      <c r="AU32" s="10">
        <v>8348</v>
      </c>
      <c r="AV32" s="12"/>
      <c r="AW32" s="2"/>
      <c r="AX32" s="2"/>
      <c r="AY32" s="2"/>
      <c r="AZ32" s="2"/>
      <c r="BB32" s="2" t="s">
        <v>29</v>
      </c>
      <c r="BC32" s="2"/>
      <c r="BD32" s="2"/>
      <c r="BE32" s="2"/>
      <c r="BF32" s="2"/>
      <c r="BG32" s="2"/>
      <c r="BH32" s="10">
        <v>10064</v>
      </c>
      <c r="BI32" s="12">
        <v>1</v>
      </c>
      <c r="BJ32" s="2"/>
      <c r="BK32" s="2"/>
      <c r="BL32" s="2"/>
      <c r="BM32" s="2"/>
      <c r="BO32" s="2" t="s">
        <v>29</v>
      </c>
      <c r="BP32" s="2"/>
      <c r="BQ32" s="2"/>
      <c r="BR32" s="2"/>
      <c r="BS32" s="2"/>
      <c r="BT32" s="2"/>
      <c r="BU32" s="10">
        <v>11209</v>
      </c>
      <c r="BV32" s="12">
        <v>0.99999999999999989</v>
      </c>
      <c r="BW32" s="2"/>
      <c r="BX32" s="2"/>
      <c r="BY32" s="2"/>
      <c r="BZ32" s="2"/>
      <c r="CB32" s="2" t="s">
        <v>29</v>
      </c>
      <c r="CC32" s="2"/>
      <c r="CD32" s="2"/>
      <c r="CE32" s="2"/>
      <c r="CF32" s="2"/>
      <c r="CG32" s="2"/>
      <c r="CH32" s="10">
        <v>11644</v>
      </c>
      <c r="CI32" s="12">
        <v>1</v>
      </c>
      <c r="CJ32" s="2"/>
      <c r="CK32" s="2"/>
      <c r="CL32" s="2"/>
      <c r="CM32" s="2"/>
      <c r="CO32" s="2" t="s">
        <v>29</v>
      </c>
      <c r="CP32" s="2"/>
      <c r="CQ32" s="2"/>
      <c r="CR32" s="2"/>
      <c r="CS32" s="2"/>
      <c r="CT32" s="2"/>
      <c r="CU32" s="10">
        <v>11413</v>
      </c>
      <c r="CV32" s="12">
        <v>1</v>
      </c>
      <c r="CW32" s="2"/>
      <c r="CX32" s="2"/>
      <c r="CY32" s="2"/>
      <c r="CZ32" s="2"/>
      <c r="DB32" s="2" t="s">
        <v>29</v>
      </c>
      <c r="DC32" s="2"/>
      <c r="DD32" s="2"/>
      <c r="DE32" s="2"/>
      <c r="DF32" s="2"/>
      <c r="DG32" s="2"/>
      <c r="DH32" s="10">
        <v>12566</v>
      </c>
      <c r="DI32" s="12">
        <v>1</v>
      </c>
      <c r="DJ32" s="2"/>
      <c r="DK32" s="2"/>
      <c r="DL32" s="2"/>
      <c r="DM32" s="2"/>
      <c r="DO32" s="2" t="s">
        <v>29</v>
      </c>
      <c r="DP32" s="2"/>
      <c r="DQ32" s="2"/>
      <c r="DR32" s="2"/>
      <c r="DS32" s="2"/>
      <c r="DT32" s="2"/>
      <c r="DU32" s="10">
        <v>10582</v>
      </c>
      <c r="DV32" s="12">
        <v>1</v>
      </c>
      <c r="DW32" s="2"/>
      <c r="DX32" s="2"/>
      <c r="DY32" s="2"/>
      <c r="DZ32" s="2"/>
      <c r="EB32" s="2" t="s">
        <v>29</v>
      </c>
      <c r="EC32" s="2"/>
      <c r="ED32" s="2"/>
      <c r="EE32" s="2"/>
      <c r="EF32" s="2"/>
      <c r="EG32" s="2"/>
      <c r="EH32" s="10">
        <v>8357</v>
      </c>
      <c r="EI32" s="12">
        <v>1</v>
      </c>
      <c r="EJ32" s="2"/>
      <c r="EK32" s="2"/>
      <c r="EL32" s="2"/>
      <c r="EM32" s="2"/>
      <c r="EO32" s="2" t="s">
        <v>29</v>
      </c>
      <c r="EP32" s="2"/>
      <c r="EQ32" s="2"/>
      <c r="ER32" s="2"/>
      <c r="ES32" s="2"/>
      <c r="ET32" s="2"/>
      <c r="EU32" s="10">
        <v>11068</v>
      </c>
      <c r="EV32" s="12">
        <v>1</v>
      </c>
      <c r="EW32" s="2"/>
      <c r="EX32" s="2"/>
      <c r="EY32" s="2"/>
      <c r="EZ32" s="2"/>
      <c r="FB32" s="2" t="s">
        <v>29</v>
      </c>
      <c r="FC32" s="2"/>
      <c r="FD32" s="2"/>
      <c r="FE32" s="2"/>
      <c r="FF32" s="2"/>
      <c r="FG32" s="2"/>
      <c r="FH32" s="10">
        <f>+EU32+DU32+EH32+DH32+CU32+CH32+BU32+BH32+AH32+H32+U32+AU32</f>
        <v>112497</v>
      </c>
      <c r="FI32" s="12">
        <v>0.99999999999999989</v>
      </c>
      <c r="FJ32" s="2"/>
      <c r="FK32" s="2"/>
      <c r="FL32" s="2"/>
      <c r="FM32" s="2"/>
    </row>
  </sheetData>
  <mergeCells count="61">
    <mergeCell ref="FP21:FR21"/>
    <mergeCell ref="FO3:FO15"/>
    <mergeCell ref="FP3:FP10"/>
    <mergeCell ref="FQ3:FR3"/>
    <mergeCell ref="FQ4:FR4"/>
    <mergeCell ref="FQ5:FR5"/>
    <mergeCell ref="FQ15:FR15"/>
    <mergeCell ref="FP16:FR16"/>
    <mergeCell ref="FP17:FR17"/>
    <mergeCell ref="FP18:FR18"/>
    <mergeCell ref="FP19:FR19"/>
    <mergeCell ref="FP20:FR20"/>
    <mergeCell ref="FQ6:FR6"/>
    <mergeCell ref="FQ7:FR7"/>
    <mergeCell ref="FQ8:FR8"/>
    <mergeCell ref="FQ9:FR9"/>
    <mergeCell ref="FQ10:FR10"/>
    <mergeCell ref="FP11:FP15"/>
    <mergeCell ref="FQ11:FR11"/>
    <mergeCell ref="FQ12:FR12"/>
    <mergeCell ref="FQ13:FR13"/>
    <mergeCell ref="FQ14:FR14"/>
    <mergeCell ref="EB4:EM4"/>
    <mergeCell ref="EO4:EZ4"/>
    <mergeCell ref="CO6:CT6"/>
    <mergeCell ref="DB6:DG6"/>
    <mergeCell ref="DO6:DT6"/>
    <mergeCell ref="EB6:EG6"/>
    <mergeCell ref="EO6:ET6"/>
    <mergeCell ref="B2:M2"/>
    <mergeCell ref="O2:Z2"/>
    <mergeCell ref="AB2:AM2"/>
    <mergeCell ref="FB6:FG6"/>
    <mergeCell ref="FB4:FM4"/>
    <mergeCell ref="B6:G6"/>
    <mergeCell ref="O6:T6"/>
    <mergeCell ref="AB6:AG6"/>
    <mergeCell ref="AO6:AT6"/>
    <mergeCell ref="BB6:BG6"/>
    <mergeCell ref="BO6:BT6"/>
    <mergeCell ref="CB6:CG6"/>
    <mergeCell ref="CB4:CM4"/>
    <mergeCell ref="CO4:CZ4"/>
    <mergeCell ref="DB4:DM4"/>
    <mergeCell ref="DO4:DZ4"/>
    <mergeCell ref="AO2:AZ2"/>
    <mergeCell ref="BB2:BM2"/>
    <mergeCell ref="BO2:BZ2"/>
    <mergeCell ref="FB2:FM2"/>
    <mergeCell ref="B4:M4"/>
    <mergeCell ref="O4:Z4"/>
    <mergeCell ref="AB4:AM4"/>
    <mergeCell ref="AO4:AZ4"/>
    <mergeCell ref="BB4:BM4"/>
    <mergeCell ref="BO4:BZ4"/>
    <mergeCell ref="CB2:CM2"/>
    <mergeCell ref="CO2:CZ2"/>
    <mergeCell ref="DB2:DM2"/>
    <mergeCell ref="DO2:DZ2"/>
    <mergeCell ref="EB2:EM2"/>
    <mergeCell ref="EO2:EZ2"/>
  </mergeCells>
  <conditionalFormatting sqref="FS17:GE17">
    <cfRule type="cellIs" dxfId="9" priority="3" stopIfTrue="1" operator="lessThan">
      <formula>1</formula>
    </cfRule>
  </conditionalFormatting>
  <conditionalFormatting sqref="FS19:GE19">
    <cfRule type="cellIs" dxfId="8" priority="2" stopIfTrue="1" operator="lessThan">
      <formula>1</formula>
    </cfRule>
  </conditionalFormatting>
  <conditionalFormatting sqref="FS21:GE21">
    <cfRule type="cellIs" dxfId="7" priority="1" stopIfTrue="1" operator="lessThan">
      <formula>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7A03-1026-4D0D-9897-5BA70D73DA65}">
  <dimension ref="B1:GF37"/>
  <sheetViews>
    <sheetView topLeftCell="FA1" workbookViewId="0">
      <selection activeCell="G36" sqref="G36:Y36"/>
    </sheetView>
  </sheetViews>
  <sheetFormatPr defaultRowHeight="15" x14ac:dyDescent="0.25"/>
  <cols>
    <col min="1" max="173" width="9.140625" style="1"/>
    <col min="174" max="174" width="22" style="1" customWidth="1"/>
    <col min="175" max="187" width="10.5703125" style="1" bestFit="1" customWidth="1"/>
    <col min="188" max="16384" width="9.140625" style="1"/>
  </cols>
  <sheetData>
    <row r="1" spans="2:188" ht="15.75" thickBot="1" x14ac:dyDescent="0.3"/>
    <row r="2" spans="2:188" ht="15.75" thickBot="1" x14ac:dyDescent="0.3">
      <c r="B2" s="40" t="s">
        <v>111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0" t="s">
        <v>110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B2" s="40" t="s">
        <v>112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2"/>
      <c r="AO2" s="40" t="s">
        <v>113</v>
      </c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2"/>
      <c r="BB2" s="40" t="s">
        <v>114</v>
      </c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2"/>
      <c r="BO2" s="40" t="s">
        <v>115</v>
      </c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2"/>
      <c r="CB2" s="40" t="s">
        <v>116</v>
      </c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2"/>
      <c r="CO2" s="40" t="s">
        <v>117</v>
      </c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2"/>
      <c r="DB2" s="40" t="s">
        <v>118</v>
      </c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2"/>
      <c r="DO2" s="40" t="s">
        <v>119</v>
      </c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2"/>
      <c r="EB2" s="40" t="s">
        <v>120</v>
      </c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2"/>
      <c r="EO2" s="40" t="s">
        <v>121</v>
      </c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2"/>
      <c r="FB2" s="40" t="s">
        <v>122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O2" s="13"/>
      <c r="FP2" s="13"/>
      <c r="FQ2" s="13"/>
      <c r="FR2" s="13"/>
      <c r="FS2" s="14" t="s">
        <v>41</v>
      </c>
      <c r="FT2" s="14" t="s">
        <v>42</v>
      </c>
      <c r="FU2" s="14" t="s">
        <v>43</v>
      </c>
      <c r="FV2" s="14" t="s">
        <v>44</v>
      </c>
      <c r="FW2" s="14" t="s">
        <v>45</v>
      </c>
      <c r="FX2" s="14" t="s">
        <v>46</v>
      </c>
      <c r="FY2" s="14" t="s">
        <v>47</v>
      </c>
      <c r="FZ2" s="14" t="s">
        <v>48</v>
      </c>
      <c r="GA2" s="14" t="s">
        <v>49</v>
      </c>
      <c r="GB2" s="14" t="s">
        <v>50</v>
      </c>
      <c r="GC2" s="14" t="s">
        <v>51</v>
      </c>
      <c r="GD2" s="14" t="s">
        <v>52</v>
      </c>
      <c r="GE2" s="14" t="s">
        <v>53</v>
      </c>
      <c r="GF2" s="14" t="s">
        <v>54</v>
      </c>
    </row>
    <row r="3" spans="2:188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O3" s="52">
        <v>2023</v>
      </c>
      <c r="FP3" s="74" t="s">
        <v>55</v>
      </c>
      <c r="FQ3" s="49" t="s">
        <v>56</v>
      </c>
      <c r="FR3" s="50"/>
      <c r="FS3" s="15">
        <v>4</v>
      </c>
      <c r="FT3" s="31">
        <v>1</v>
      </c>
      <c r="FU3" s="31">
        <v>5</v>
      </c>
      <c r="FV3" s="31">
        <v>2</v>
      </c>
      <c r="FW3" s="31">
        <v>2</v>
      </c>
      <c r="FX3" s="31">
        <v>2</v>
      </c>
      <c r="FY3" s="32">
        <v>1</v>
      </c>
      <c r="FZ3" s="32">
        <v>2</v>
      </c>
      <c r="GA3" s="32">
        <v>1</v>
      </c>
      <c r="GB3" s="32">
        <v>1</v>
      </c>
      <c r="GC3" s="32"/>
      <c r="GD3" s="32"/>
      <c r="GE3" s="17">
        <v>21</v>
      </c>
      <c r="GF3" s="18">
        <f>+GE3/$GE$10</f>
        <v>1.5085881769789445E-4</v>
      </c>
    </row>
    <row r="4" spans="2:188" x14ac:dyDescent="0.25"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O4" s="43" t="s">
        <v>1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B4" s="43" t="s">
        <v>1</v>
      </c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O4" s="43" t="s">
        <v>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5"/>
      <c r="BB4" s="43" t="s">
        <v>1</v>
      </c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5"/>
      <c r="BO4" s="43" t="s">
        <v>1</v>
      </c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5"/>
      <c r="CB4" s="43" t="s">
        <v>1</v>
      </c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5"/>
      <c r="CO4" s="43" t="s">
        <v>1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5"/>
      <c r="DB4" s="43" t="s">
        <v>1</v>
      </c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5"/>
      <c r="DO4" s="43" t="s">
        <v>1</v>
      </c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5"/>
      <c r="EB4" s="43" t="s">
        <v>1</v>
      </c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5"/>
      <c r="EO4" s="43" t="s">
        <v>1</v>
      </c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5"/>
      <c r="FB4" s="43" t="s">
        <v>1</v>
      </c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5"/>
      <c r="FO4" s="53"/>
      <c r="FP4" s="75"/>
      <c r="FQ4" s="49" t="s">
        <v>57</v>
      </c>
      <c r="FR4" s="51"/>
      <c r="FS4" s="15">
        <v>435</v>
      </c>
      <c r="FT4" s="31">
        <v>3198</v>
      </c>
      <c r="FU4" s="31">
        <v>460</v>
      </c>
      <c r="FV4" s="31">
        <v>535</v>
      </c>
      <c r="FW4" s="31">
        <v>607</v>
      </c>
      <c r="FX4" s="31">
        <v>624</v>
      </c>
      <c r="FY4" s="32">
        <v>743</v>
      </c>
      <c r="FZ4" s="32">
        <v>876</v>
      </c>
      <c r="GA4" s="32">
        <v>757</v>
      </c>
      <c r="GB4" s="32">
        <v>639</v>
      </c>
      <c r="GC4" s="32">
        <v>118</v>
      </c>
      <c r="GD4" s="32">
        <v>615</v>
      </c>
      <c r="GE4" s="17">
        <v>9607</v>
      </c>
      <c r="GF4" s="18">
        <f t="shared" ref="GF4:GF9" si="0">+GE4/$GE$10</f>
        <v>6.9014317220174856E-2</v>
      </c>
    </row>
    <row r="5" spans="2:188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O5" s="53"/>
      <c r="FP5" s="75"/>
      <c r="FQ5" s="49" t="s">
        <v>58</v>
      </c>
      <c r="FR5" s="51"/>
      <c r="FS5" s="15">
        <v>4674</v>
      </c>
      <c r="FT5" s="31">
        <v>3844</v>
      </c>
      <c r="FU5" s="31">
        <v>4772</v>
      </c>
      <c r="FV5" s="31">
        <v>5105</v>
      </c>
      <c r="FW5" s="31">
        <v>6052</v>
      </c>
      <c r="FX5" s="31">
        <v>6521</v>
      </c>
      <c r="FY5" s="32">
        <v>6340</v>
      </c>
      <c r="FZ5" s="32">
        <v>6295</v>
      </c>
      <c r="GA5" s="32">
        <v>6887</v>
      </c>
      <c r="GB5" s="32">
        <v>5873</v>
      </c>
      <c r="GC5" s="32">
        <v>4468</v>
      </c>
      <c r="GD5" s="32">
        <v>6206</v>
      </c>
      <c r="GE5" s="17">
        <v>67037</v>
      </c>
      <c r="GF5" s="18">
        <f t="shared" si="0"/>
        <v>0.48157726485779762</v>
      </c>
    </row>
    <row r="6" spans="2:188" ht="26.25" x14ac:dyDescent="0.25">
      <c r="B6" s="46" t="s">
        <v>2</v>
      </c>
      <c r="C6" s="47"/>
      <c r="D6" s="47"/>
      <c r="E6" s="47"/>
      <c r="F6" s="47"/>
      <c r="G6" s="48"/>
      <c r="H6" s="3" t="s">
        <v>3</v>
      </c>
      <c r="I6" s="3" t="s">
        <v>4</v>
      </c>
      <c r="J6" s="3"/>
      <c r="K6" s="4" t="s">
        <v>5</v>
      </c>
      <c r="L6" s="4" t="s">
        <v>6</v>
      </c>
      <c r="M6" s="4" t="s">
        <v>7</v>
      </c>
      <c r="O6" s="46" t="s">
        <v>2</v>
      </c>
      <c r="P6" s="47"/>
      <c r="Q6" s="47"/>
      <c r="R6" s="47"/>
      <c r="S6" s="47"/>
      <c r="T6" s="48"/>
      <c r="U6" s="3" t="s">
        <v>3</v>
      </c>
      <c r="V6" s="3" t="s">
        <v>4</v>
      </c>
      <c r="W6" s="3"/>
      <c r="X6" s="4" t="s">
        <v>5</v>
      </c>
      <c r="Y6" s="4" t="s">
        <v>6</v>
      </c>
      <c r="Z6" s="4" t="s">
        <v>7</v>
      </c>
      <c r="AB6" s="46" t="s">
        <v>2</v>
      </c>
      <c r="AC6" s="47"/>
      <c r="AD6" s="47"/>
      <c r="AE6" s="47"/>
      <c r="AF6" s="47"/>
      <c r="AG6" s="48"/>
      <c r="AH6" s="3" t="s">
        <v>3</v>
      </c>
      <c r="AI6" s="3" t="s">
        <v>4</v>
      </c>
      <c r="AJ6" s="3"/>
      <c r="AK6" s="4" t="s">
        <v>5</v>
      </c>
      <c r="AL6" s="4" t="s">
        <v>6</v>
      </c>
      <c r="AM6" s="4" t="s">
        <v>7</v>
      </c>
      <c r="AO6" s="46" t="s">
        <v>2</v>
      </c>
      <c r="AP6" s="47"/>
      <c r="AQ6" s="47"/>
      <c r="AR6" s="47"/>
      <c r="AS6" s="47"/>
      <c r="AT6" s="48"/>
      <c r="AU6" s="3" t="s">
        <v>3</v>
      </c>
      <c r="AV6" s="3" t="s">
        <v>4</v>
      </c>
      <c r="AW6" s="3"/>
      <c r="AX6" s="4" t="s">
        <v>5</v>
      </c>
      <c r="AY6" s="4" t="s">
        <v>6</v>
      </c>
      <c r="AZ6" s="4" t="s">
        <v>7</v>
      </c>
      <c r="BB6" s="46" t="s">
        <v>2</v>
      </c>
      <c r="BC6" s="47"/>
      <c r="BD6" s="47"/>
      <c r="BE6" s="47"/>
      <c r="BF6" s="47"/>
      <c r="BG6" s="48"/>
      <c r="BH6" s="3" t="s">
        <v>3</v>
      </c>
      <c r="BI6" s="3" t="s">
        <v>4</v>
      </c>
      <c r="BJ6" s="3"/>
      <c r="BK6" s="4" t="s">
        <v>5</v>
      </c>
      <c r="BL6" s="4" t="s">
        <v>6</v>
      </c>
      <c r="BM6" s="4" t="s">
        <v>7</v>
      </c>
      <c r="BO6" s="46" t="s">
        <v>2</v>
      </c>
      <c r="BP6" s="47"/>
      <c r="BQ6" s="47"/>
      <c r="BR6" s="47"/>
      <c r="BS6" s="47"/>
      <c r="BT6" s="48"/>
      <c r="BU6" s="3" t="s">
        <v>3</v>
      </c>
      <c r="BV6" s="3" t="s">
        <v>4</v>
      </c>
      <c r="BW6" s="3"/>
      <c r="BX6" s="4" t="s">
        <v>5</v>
      </c>
      <c r="BY6" s="4" t="s">
        <v>6</v>
      </c>
      <c r="BZ6" s="4" t="s">
        <v>7</v>
      </c>
      <c r="CB6" s="46" t="s">
        <v>2</v>
      </c>
      <c r="CC6" s="47"/>
      <c r="CD6" s="47"/>
      <c r="CE6" s="47"/>
      <c r="CF6" s="47"/>
      <c r="CG6" s="48"/>
      <c r="CH6" s="3" t="s">
        <v>3</v>
      </c>
      <c r="CI6" s="3" t="s">
        <v>4</v>
      </c>
      <c r="CJ6" s="3"/>
      <c r="CK6" s="4" t="s">
        <v>5</v>
      </c>
      <c r="CL6" s="4" t="s">
        <v>6</v>
      </c>
      <c r="CM6" s="4" t="s">
        <v>7</v>
      </c>
      <c r="CO6" s="46" t="s">
        <v>2</v>
      </c>
      <c r="CP6" s="47"/>
      <c r="CQ6" s="47"/>
      <c r="CR6" s="47"/>
      <c r="CS6" s="47"/>
      <c r="CT6" s="48"/>
      <c r="CU6" s="3" t="s">
        <v>3</v>
      </c>
      <c r="CV6" s="3" t="s">
        <v>4</v>
      </c>
      <c r="CW6" s="3"/>
      <c r="CX6" s="4" t="s">
        <v>5</v>
      </c>
      <c r="CY6" s="4" t="s">
        <v>6</v>
      </c>
      <c r="CZ6" s="4" t="s">
        <v>7</v>
      </c>
      <c r="DB6" s="46" t="s">
        <v>2</v>
      </c>
      <c r="DC6" s="47"/>
      <c r="DD6" s="47"/>
      <c r="DE6" s="47"/>
      <c r="DF6" s="47"/>
      <c r="DG6" s="48"/>
      <c r="DH6" s="3" t="s">
        <v>3</v>
      </c>
      <c r="DI6" s="3" t="s">
        <v>4</v>
      </c>
      <c r="DJ6" s="3"/>
      <c r="DK6" s="4" t="s">
        <v>5</v>
      </c>
      <c r="DL6" s="4" t="s">
        <v>6</v>
      </c>
      <c r="DM6" s="4" t="s">
        <v>7</v>
      </c>
      <c r="DO6" s="46" t="s">
        <v>2</v>
      </c>
      <c r="DP6" s="47"/>
      <c r="DQ6" s="47"/>
      <c r="DR6" s="47"/>
      <c r="DS6" s="47"/>
      <c r="DT6" s="48"/>
      <c r="DU6" s="3" t="s">
        <v>3</v>
      </c>
      <c r="DV6" s="3" t="s">
        <v>4</v>
      </c>
      <c r="DW6" s="3"/>
      <c r="DX6" s="4" t="s">
        <v>5</v>
      </c>
      <c r="DY6" s="4" t="s">
        <v>6</v>
      </c>
      <c r="DZ6" s="4" t="s">
        <v>7</v>
      </c>
      <c r="EB6" s="46" t="s">
        <v>2</v>
      </c>
      <c r="EC6" s="47"/>
      <c r="ED6" s="47"/>
      <c r="EE6" s="47"/>
      <c r="EF6" s="47"/>
      <c r="EG6" s="48"/>
      <c r="EH6" s="3" t="s">
        <v>3</v>
      </c>
      <c r="EI6" s="3" t="s">
        <v>4</v>
      </c>
      <c r="EJ6" s="3"/>
      <c r="EK6" s="4" t="s">
        <v>5</v>
      </c>
      <c r="EL6" s="4" t="s">
        <v>6</v>
      </c>
      <c r="EM6" s="4" t="s">
        <v>7</v>
      </c>
      <c r="EO6" s="46" t="s">
        <v>2</v>
      </c>
      <c r="EP6" s="47"/>
      <c r="EQ6" s="47"/>
      <c r="ER6" s="47"/>
      <c r="ES6" s="47"/>
      <c r="ET6" s="48"/>
      <c r="EU6" s="3" t="s">
        <v>3</v>
      </c>
      <c r="EV6" s="3" t="s">
        <v>4</v>
      </c>
      <c r="EW6" s="3"/>
      <c r="EX6" s="4" t="s">
        <v>5</v>
      </c>
      <c r="EY6" s="4" t="s">
        <v>6</v>
      </c>
      <c r="EZ6" s="4" t="s">
        <v>7</v>
      </c>
      <c r="FB6" s="46" t="s">
        <v>2</v>
      </c>
      <c r="FC6" s="47"/>
      <c r="FD6" s="47"/>
      <c r="FE6" s="47"/>
      <c r="FF6" s="47"/>
      <c r="FG6" s="48"/>
      <c r="FH6" s="3" t="s">
        <v>3</v>
      </c>
      <c r="FI6" s="3" t="s">
        <v>4</v>
      </c>
      <c r="FJ6" s="3"/>
      <c r="FK6" s="4" t="s">
        <v>5</v>
      </c>
      <c r="FL6" s="4" t="s">
        <v>6</v>
      </c>
      <c r="FM6" s="4" t="s">
        <v>7</v>
      </c>
      <c r="FO6" s="53"/>
      <c r="FP6" s="75"/>
      <c r="FQ6" s="49" t="s">
        <v>59</v>
      </c>
      <c r="FR6" s="51"/>
      <c r="FS6" s="15">
        <v>3819</v>
      </c>
      <c r="FT6" s="31">
        <v>375</v>
      </c>
      <c r="FU6" s="31">
        <v>4350</v>
      </c>
      <c r="FV6" s="31">
        <v>4413</v>
      </c>
      <c r="FW6" s="31">
        <v>5537</v>
      </c>
      <c r="FX6" s="31">
        <v>5748</v>
      </c>
      <c r="FY6" s="32">
        <v>5818</v>
      </c>
      <c r="FZ6" s="32">
        <v>5685</v>
      </c>
      <c r="GA6" s="32">
        <v>6285</v>
      </c>
      <c r="GB6" s="32">
        <v>5394</v>
      </c>
      <c r="GC6" s="32">
        <v>3921</v>
      </c>
      <c r="GD6" s="32">
        <v>5499</v>
      </c>
      <c r="GE6" s="17">
        <v>56844</v>
      </c>
      <c r="GF6" s="18">
        <f t="shared" si="0"/>
        <v>0.40835326824852913</v>
      </c>
    </row>
    <row r="7" spans="2:188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O7" s="53"/>
      <c r="FP7" s="75"/>
      <c r="FQ7" s="49" t="s">
        <v>60</v>
      </c>
      <c r="FR7" s="51"/>
      <c r="FS7" s="15">
        <v>124</v>
      </c>
      <c r="FT7" s="31">
        <v>114</v>
      </c>
      <c r="FU7" s="31">
        <v>182</v>
      </c>
      <c r="FV7" s="31">
        <v>126</v>
      </c>
      <c r="FW7" s="31">
        <v>183</v>
      </c>
      <c r="FX7" s="31">
        <v>175</v>
      </c>
      <c r="FY7" s="32">
        <v>218</v>
      </c>
      <c r="FZ7" s="32">
        <v>196</v>
      </c>
      <c r="GA7" s="32">
        <v>192</v>
      </c>
      <c r="GB7" s="32">
        <v>161</v>
      </c>
      <c r="GC7" s="32">
        <v>64</v>
      </c>
      <c r="GD7" s="32">
        <v>180</v>
      </c>
      <c r="GE7" s="17">
        <v>1915</v>
      </c>
      <c r="GF7" s="18">
        <f t="shared" si="0"/>
        <v>1.3756887423403232E-2</v>
      </c>
    </row>
    <row r="8" spans="2:188" x14ac:dyDescent="0.25">
      <c r="B8" s="2" t="s">
        <v>8</v>
      </c>
      <c r="C8" s="2"/>
      <c r="D8" s="2"/>
      <c r="E8" s="2"/>
      <c r="F8" s="2"/>
      <c r="G8" s="2"/>
      <c r="H8" s="5">
        <v>2947</v>
      </c>
      <c r="I8" s="6">
        <v>0.99864452727888853</v>
      </c>
      <c r="J8" s="2"/>
      <c r="K8" s="7">
        <v>0.99864452727888853</v>
      </c>
      <c r="L8" s="7">
        <v>0.8</v>
      </c>
      <c r="M8" s="8" t="s">
        <v>9</v>
      </c>
      <c r="O8" s="2" t="s">
        <v>8</v>
      </c>
      <c r="P8" s="2"/>
      <c r="Q8" s="2"/>
      <c r="R8" s="2"/>
      <c r="S8" s="2"/>
      <c r="T8" s="2"/>
      <c r="U8" s="5">
        <v>2115</v>
      </c>
      <c r="V8" s="6">
        <v>0.99764150943396224</v>
      </c>
      <c r="W8" s="2"/>
      <c r="X8" s="7">
        <v>0.99764150943396224</v>
      </c>
      <c r="Y8" s="7">
        <v>0.8</v>
      </c>
      <c r="Z8" s="8" t="s">
        <v>9</v>
      </c>
      <c r="AB8" s="2" t="s">
        <v>8</v>
      </c>
      <c r="AC8" s="2"/>
      <c r="AD8" s="2"/>
      <c r="AE8" s="2"/>
      <c r="AF8" s="2"/>
      <c r="AG8" s="2"/>
      <c r="AH8" s="5">
        <v>2841</v>
      </c>
      <c r="AI8" s="6">
        <v>0.9905988857938719</v>
      </c>
      <c r="AJ8" s="2"/>
      <c r="AK8" s="7">
        <v>0.9905988857938719</v>
      </c>
      <c r="AL8" s="7">
        <v>0.8</v>
      </c>
      <c r="AM8" s="8" t="s">
        <v>9</v>
      </c>
      <c r="AO8" s="2" t="s">
        <v>8</v>
      </c>
      <c r="AP8" s="2"/>
      <c r="AQ8" s="2"/>
      <c r="AR8" s="2"/>
      <c r="AS8" s="2"/>
      <c r="AT8" s="2"/>
      <c r="AU8" s="5">
        <v>3051</v>
      </c>
      <c r="AV8" s="6">
        <v>0.99869067103109654</v>
      </c>
      <c r="AW8" s="2"/>
      <c r="AX8" s="7">
        <v>0.99869067103109654</v>
      </c>
      <c r="AY8" s="7">
        <v>0.8</v>
      </c>
      <c r="AZ8" s="8" t="s">
        <v>9</v>
      </c>
      <c r="BB8" s="2" t="s">
        <v>8</v>
      </c>
      <c r="BC8" s="2"/>
      <c r="BD8" s="2"/>
      <c r="BE8" s="2"/>
      <c r="BF8" s="2"/>
      <c r="BG8" s="2"/>
      <c r="BH8" s="5">
        <v>3795</v>
      </c>
      <c r="BI8" s="6">
        <v>0.99684791174152876</v>
      </c>
      <c r="BJ8" s="2"/>
      <c r="BK8" s="7">
        <v>0.99684791174152876</v>
      </c>
      <c r="BL8" s="7">
        <v>0.8</v>
      </c>
      <c r="BM8" s="8" t="s">
        <v>9</v>
      </c>
      <c r="BO8" s="2" t="s">
        <v>8</v>
      </c>
      <c r="BP8" s="2"/>
      <c r="BQ8" s="2"/>
      <c r="BR8" s="2"/>
      <c r="BS8" s="2"/>
      <c r="BT8" s="2"/>
      <c r="BU8" s="5">
        <v>4175</v>
      </c>
      <c r="BV8" s="6">
        <v>0.99452120057170079</v>
      </c>
      <c r="BW8" s="2"/>
      <c r="BX8" s="7">
        <v>0.99452120057170079</v>
      </c>
      <c r="BY8" s="7">
        <v>0.8</v>
      </c>
      <c r="BZ8" s="8" t="s">
        <v>9</v>
      </c>
      <c r="CB8" s="2" t="s">
        <v>8</v>
      </c>
      <c r="CC8" s="2"/>
      <c r="CD8" s="2"/>
      <c r="CE8" s="2"/>
      <c r="CF8" s="2"/>
      <c r="CG8" s="2"/>
      <c r="CH8" s="5">
        <v>4233</v>
      </c>
      <c r="CI8" s="6">
        <v>0.99623440809602259</v>
      </c>
      <c r="CJ8" s="2"/>
      <c r="CK8" s="7">
        <v>0.99623440809602259</v>
      </c>
      <c r="CL8" s="7">
        <v>0.8</v>
      </c>
      <c r="CM8" s="8" t="s">
        <v>9</v>
      </c>
      <c r="CO8" s="2" t="s">
        <v>8</v>
      </c>
      <c r="CP8" s="2"/>
      <c r="CQ8" s="2"/>
      <c r="CR8" s="2"/>
      <c r="CS8" s="2"/>
      <c r="CT8" s="2"/>
      <c r="CU8" s="5">
        <v>3751</v>
      </c>
      <c r="CV8" s="6">
        <v>0.99787177440808728</v>
      </c>
      <c r="CW8" s="2"/>
      <c r="CX8" s="7">
        <v>0.99787177440808728</v>
      </c>
      <c r="CY8" s="7">
        <v>0.8</v>
      </c>
      <c r="CZ8" s="8" t="s">
        <v>9</v>
      </c>
      <c r="DB8" s="2" t="s">
        <v>8</v>
      </c>
      <c r="DC8" s="2"/>
      <c r="DD8" s="2"/>
      <c r="DE8" s="2"/>
      <c r="DF8" s="2"/>
      <c r="DG8" s="2"/>
      <c r="DH8" s="5">
        <v>4171</v>
      </c>
      <c r="DI8" s="6">
        <v>0.99665471923536442</v>
      </c>
      <c r="DJ8" s="2"/>
      <c r="DK8" s="7">
        <v>0.99665471923536442</v>
      </c>
      <c r="DL8" s="7">
        <v>0.8</v>
      </c>
      <c r="DM8" s="8" t="s">
        <v>9</v>
      </c>
      <c r="DO8" s="2" t="s">
        <v>8</v>
      </c>
      <c r="DP8" s="2"/>
      <c r="DQ8" s="2"/>
      <c r="DR8" s="2"/>
      <c r="DS8" s="2"/>
      <c r="DT8" s="2"/>
      <c r="DU8" s="5">
        <v>3564</v>
      </c>
      <c r="DV8" s="6">
        <v>0.99720279720279725</v>
      </c>
      <c r="DW8" s="2"/>
      <c r="DX8" s="7">
        <v>0.99720279720279725</v>
      </c>
      <c r="DY8" s="7">
        <v>0.8</v>
      </c>
      <c r="DZ8" s="8" t="s">
        <v>9</v>
      </c>
      <c r="EB8" s="2" t="s">
        <v>8</v>
      </c>
      <c r="EC8" s="2"/>
      <c r="ED8" s="2"/>
      <c r="EE8" s="2"/>
      <c r="EF8" s="2"/>
      <c r="EG8" s="2"/>
      <c r="EH8" s="5">
        <v>2411</v>
      </c>
      <c r="EI8" s="6">
        <f>EH8/$EH$12</f>
        <v>0.99958540630182424</v>
      </c>
      <c r="EJ8" s="2"/>
      <c r="EK8" s="7">
        <v>0.99958540630182424</v>
      </c>
      <c r="EL8" s="7">
        <v>0.8</v>
      </c>
      <c r="EM8" s="8" t="s">
        <v>9</v>
      </c>
      <c r="EO8" s="2" t="s">
        <v>8</v>
      </c>
      <c r="EP8" s="2"/>
      <c r="EQ8" s="2"/>
      <c r="ER8" s="2"/>
      <c r="ES8" s="2"/>
      <c r="ET8" s="2"/>
      <c r="EU8" s="5">
        <v>3647</v>
      </c>
      <c r="EV8" s="6">
        <v>0.99945190463140587</v>
      </c>
      <c r="EW8" s="2"/>
      <c r="EX8" s="7">
        <v>0.99945190463140587</v>
      </c>
      <c r="EY8" s="7">
        <v>0.8</v>
      </c>
      <c r="EZ8" s="8" t="s">
        <v>9</v>
      </c>
      <c r="FB8" s="2" t="s">
        <v>8</v>
      </c>
      <c r="FC8" s="2"/>
      <c r="FD8" s="2"/>
      <c r="FE8" s="2"/>
      <c r="FF8" s="2"/>
      <c r="FG8" s="2"/>
      <c r="FH8" s="5">
        <f>+H8+U8+AH8+AU8+BH8+BU8+CH8+CU8+DH8+DU8+EH8+EU8</f>
        <v>40701</v>
      </c>
      <c r="FI8" s="6">
        <f>+FH8/$FH$12</f>
        <v>0.9969138070394592</v>
      </c>
      <c r="FJ8" s="2"/>
      <c r="FK8" s="7">
        <f>+FI8</f>
        <v>0.9969138070394592</v>
      </c>
      <c r="FL8" s="7">
        <v>0.8</v>
      </c>
      <c r="FM8" s="8" t="s">
        <v>9</v>
      </c>
      <c r="FO8" s="53"/>
      <c r="FP8" s="75"/>
      <c r="FQ8" s="49" t="s">
        <v>61</v>
      </c>
      <c r="FR8" s="51"/>
      <c r="FS8" s="15">
        <v>71</v>
      </c>
      <c r="FT8" s="31">
        <v>55</v>
      </c>
      <c r="FU8" s="31">
        <v>65</v>
      </c>
      <c r="FV8" s="31">
        <v>83</v>
      </c>
      <c r="FW8" s="31">
        <v>106</v>
      </c>
      <c r="FX8" s="31">
        <v>91</v>
      </c>
      <c r="FY8" s="32">
        <v>96</v>
      </c>
      <c r="FZ8" s="32">
        <v>145</v>
      </c>
      <c r="GA8" s="32">
        <v>119</v>
      </c>
      <c r="GB8" s="32">
        <v>114</v>
      </c>
      <c r="GC8" s="32">
        <v>142</v>
      </c>
      <c r="GD8" s="32">
        <v>84</v>
      </c>
      <c r="GE8" s="17">
        <v>1171</v>
      </c>
      <c r="GF8" s="18">
        <f t="shared" si="0"/>
        <v>8.4121750249635426E-3</v>
      </c>
    </row>
    <row r="9" spans="2:188" x14ac:dyDescent="0.25">
      <c r="B9" s="2" t="s">
        <v>10</v>
      </c>
      <c r="C9" s="2"/>
      <c r="D9" s="2"/>
      <c r="E9" s="2"/>
      <c r="F9" s="2"/>
      <c r="G9" s="2"/>
      <c r="H9" s="5">
        <v>2</v>
      </c>
      <c r="I9" s="6">
        <v>6.7773636055574386E-4</v>
      </c>
      <c r="J9" s="2"/>
      <c r="K9" s="7">
        <v>0.99932226363944432</v>
      </c>
      <c r="L9" s="9">
        <v>0.9</v>
      </c>
      <c r="M9" s="8" t="s">
        <v>9</v>
      </c>
      <c r="O9" s="2" t="s">
        <v>10</v>
      </c>
      <c r="P9" s="2"/>
      <c r="Q9" s="2"/>
      <c r="R9" s="2"/>
      <c r="S9" s="2"/>
      <c r="T9" s="2"/>
      <c r="U9" s="5">
        <v>5</v>
      </c>
      <c r="V9" s="6">
        <v>2.3584905660377358E-3</v>
      </c>
      <c r="W9" s="2"/>
      <c r="X9" s="7">
        <v>1</v>
      </c>
      <c r="Y9" s="9">
        <v>0.9</v>
      </c>
      <c r="Z9" s="8" t="s">
        <v>9</v>
      </c>
      <c r="AB9" s="2" t="s">
        <v>10</v>
      </c>
      <c r="AC9" s="2"/>
      <c r="AD9" s="2"/>
      <c r="AE9" s="2"/>
      <c r="AF9" s="2"/>
      <c r="AG9" s="2"/>
      <c r="AH9" s="5">
        <v>27</v>
      </c>
      <c r="AI9" s="6">
        <v>9.401114206128134E-3</v>
      </c>
      <c r="AJ9" s="2"/>
      <c r="AK9" s="7">
        <v>1</v>
      </c>
      <c r="AL9" s="9">
        <v>0.9</v>
      </c>
      <c r="AM9" s="8" t="s">
        <v>9</v>
      </c>
      <c r="AO9" s="2" t="s">
        <v>10</v>
      </c>
      <c r="AP9" s="2"/>
      <c r="AQ9" s="2"/>
      <c r="AR9" s="2"/>
      <c r="AS9" s="2"/>
      <c r="AT9" s="2"/>
      <c r="AU9" s="5">
        <v>3</v>
      </c>
      <c r="AV9" s="6">
        <v>9.8199672667757766E-4</v>
      </c>
      <c r="AW9" s="2"/>
      <c r="AX9" s="7">
        <v>0.99967266775777408</v>
      </c>
      <c r="AY9" s="9">
        <v>0.9</v>
      </c>
      <c r="AZ9" s="8" t="s">
        <v>9</v>
      </c>
      <c r="BB9" s="2" t="s">
        <v>10</v>
      </c>
      <c r="BC9" s="2"/>
      <c r="BD9" s="2"/>
      <c r="BE9" s="2"/>
      <c r="BF9" s="2"/>
      <c r="BG9" s="2"/>
      <c r="BH9" s="5">
        <v>12</v>
      </c>
      <c r="BI9" s="6">
        <v>3.1520882584712374E-3</v>
      </c>
      <c r="BJ9" s="2"/>
      <c r="BK9" s="7">
        <v>1</v>
      </c>
      <c r="BL9" s="9">
        <v>0.9</v>
      </c>
      <c r="BM9" s="8" t="s">
        <v>9</v>
      </c>
      <c r="BO9" s="2" t="s">
        <v>10</v>
      </c>
      <c r="BP9" s="2"/>
      <c r="BQ9" s="2"/>
      <c r="BR9" s="2"/>
      <c r="BS9" s="2"/>
      <c r="BT9" s="2"/>
      <c r="BU9" s="5">
        <v>18</v>
      </c>
      <c r="BV9" s="6">
        <v>4.287756074321105E-3</v>
      </c>
      <c r="BW9" s="2"/>
      <c r="BX9" s="7">
        <v>0.99880895664602187</v>
      </c>
      <c r="BY9" s="9">
        <v>0.9</v>
      </c>
      <c r="BZ9" s="8" t="s">
        <v>9</v>
      </c>
      <c r="CB9" s="2" t="s">
        <v>10</v>
      </c>
      <c r="CC9" s="2"/>
      <c r="CD9" s="2"/>
      <c r="CE9" s="2"/>
      <c r="CF9" s="2"/>
      <c r="CG9" s="2"/>
      <c r="CH9" s="5">
        <v>12</v>
      </c>
      <c r="CI9" s="6">
        <v>2.824193927983055E-3</v>
      </c>
      <c r="CJ9" s="2"/>
      <c r="CK9" s="7">
        <v>0.99905860202400565</v>
      </c>
      <c r="CL9" s="9">
        <v>0.9</v>
      </c>
      <c r="CM9" s="8" t="s">
        <v>9</v>
      </c>
      <c r="CO9" s="2" t="s">
        <v>10</v>
      </c>
      <c r="CP9" s="2"/>
      <c r="CQ9" s="2"/>
      <c r="CR9" s="2"/>
      <c r="CS9" s="2"/>
      <c r="CT9" s="2"/>
      <c r="CU9" s="5">
        <v>6</v>
      </c>
      <c r="CV9" s="6">
        <v>1.5961691939345571E-3</v>
      </c>
      <c r="CW9" s="2"/>
      <c r="CX9" s="7">
        <v>0.99946794360202185</v>
      </c>
      <c r="CY9" s="9">
        <v>0.9</v>
      </c>
      <c r="CZ9" s="8" t="s">
        <v>9</v>
      </c>
      <c r="DB9" s="2" t="s">
        <v>10</v>
      </c>
      <c r="DC9" s="2"/>
      <c r="DD9" s="2"/>
      <c r="DE9" s="2"/>
      <c r="DF9" s="2"/>
      <c r="DG9" s="2"/>
      <c r="DH9" s="5">
        <v>14</v>
      </c>
      <c r="DI9" s="6">
        <v>3.3452807646356035E-3</v>
      </c>
      <c r="DJ9" s="2"/>
      <c r="DK9" s="7">
        <v>1</v>
      </c>
      <c r="DL9" s="9">
        <v>0.9</v>
      </c>
      <c r="DM9" s="8" t="s">
        <v>9</v>
      </c>
      <c r="DO9" s="2" t="s">
        <v>10</v>
      </c>
      <c r="DP9" s="2"/>
      <c r="DQ9" s="2"/>
      <c r="DR9" s="2"/>
      <c r="DS9" s="2"/>
      <c r="DT9" s="2"/>
      <c r="DU9" s="5">
        <v>10</v>
      </c>
      <c r="DV9" s="6">
        <v>2.7972027972027972E-3</v>
      </c>
      <c r="DW9" s="2"/>
      <c r="DX9" s="7">
        <v>1</v>
      </c>
      <c r="DY9" s="9">
        <v>0.9</v>
      </c>
      <c r="DZ9" s="8" t="s">
        <v>9</v>
      </c>
      <c r="EB9" s="2" t="s">
        <v>10</v>
      </c>
      <c r="EC9" s="2"/>
      <c r="ED9" s="2"/>
      <c r="EE9" s="2"/>
      <c r="EF9" s="2"/>
      <c r="EG9" s="2"/>
      <c r="EH9" s="5">
        <v>1</v>
      </c>
      <c r="EI9" s="6">
        <f t="shared" ref="EI9:EI11" si="1">EH9/$EH$12</f>
        <v>4.1459369817578774E-4</v>
      </c>
      <c r="EJ9" s="2"/>
      <c r="EK9" s="7">
        <v>1</v>
      </c>
      <c r="EL9" s="9">
        <v>0.9</v>
      </c>
      <c r="EM9" s="8" t="s">
        <v>9</v>
      </c>
      <c r="EO9" s="2" t="s">
        <v>10</v>
      </c>
      <c r="EP9" s="2"/>
      <c r="EQ9" s="2"/>
      <c r="ER9" s="2"/>
      <c r="ES9" s="2"/>
      <c r="ET9" s="2"/>
      <c r="EU9" s="5">
        <v>2</v>
      </c>
      <c r="EV9" s="6">
        <v>5.4809536859413543E-4</v>
      </c>
      <c r="EW9" s="2"/>
      <c r="EX9" s="7">
        <v>1</v>
      </c>
      <c r="EY9" s="9">
        <v>0.9</v>
      </c>
      <c r="EZ9" s="8" t="s">
        <v>9</v>
      </c>
      <c r="FB9" s="2" t="s">
        <v>10</v>
      </c>
      <c r="FC9" s="2"/>
      <c r="FD9" s="2"/>
      <c r="FE9" s="2"/>
      <c r="FF9" s="2"/>
      <c r="FG9" s="2"/>
      <c r="FH9" s="5">
        <f t="shared" ref="FH9:FH11" si="2">+H9+U9+AH9+AU9+BH9+BU9+CH9+CU9+DH9+DU9+EH9+EU9</f>
        <v>112</v>
      </c>
      <c r="FI9" s="6">
        <f t="shared" ref="FI9:FI11" si="3">+FH9/$FH$12</f>
        <v>2.7432826315918388E-3</v>
      </c>
      <c r="FJ9" s="2"/>
      <c r="FK9" s="7">
        <f>+FI8+FI9</f>
        <v>0.99965708967105105</v>
      </c>
      <c r="FL9" s="9">
        <v>0.9</v>
      </c>
      <c r="FM9" s="8" t="s">
        <v>9</v>
      </c>
      <c r="FO9" s="53"/>
      <c r="FP9" s="75"/>
      <c r="FQ9" s="49" t="s">
        <v>62</v>
      </c>
      <c r="FR9" s="51"/>
      <c r="FS9" s="15">
        <v>181</v>
      </c>
      <c r="FT9" s="31">
        <v>156</v>
      </c>
      <c r="FU9" s="31">
        <v>154</v>
      </c>
      <c r="FV9" s="31">
        <v>234</v>
      </c>
      <c r="FW9" s="31">
        <v>177</v>
      </c>
      <c r="FX9" s="31">
        <v>192</v>
      </c>
      <c r="FY9" s="32">
        <v>351</v>
      </c>
      <c r="FZ9" s="32">
        <v>339</v>
      </c>
      <c r="GA9" s="32">
        <v>154</v>
      </c>
      <c r="GB9" s="32">
        <v>209</v>
      </c>
      <c r="GC9" s="32">
        <v>142</v>
      </c>
      <c r="GD9" s="32">
        <v>319</v>
      </c>
      <c r="GE9" s="17">
        <v>2608</v>
      </c>
      <c r="GF9" s="18">
        <f t="shared" si="0"/>
        <v>1.873522840743375E-2</v>
      </c>
    </row>
    <row r="10" spans="2:188" x14ac:dyDescent="0.25">
      <c r="B10" s="2" t="s">
        <v>11</v>
      </c>
      <c r="C10" s="2"/>
      <c r="D10" s="2"/>
      <c r="E10" s="2"/>
      <c r="F10" s="2"/>
      <c r="G10" s="2"/>
      <c r="H10" s="5">
        <v>2</v>
      </c>
      <c r="I10" s="6">
        <v>6.7773636055574386E-4</v>
      </c>
      <c r="J10" s="2"/>
      <c r="K10" s="7">
        <v>1</v>
      </c>
      <c r="L10" s="9">
        <v>1</v>
      </c>
      <c r="M10" s="8" t="s">
        <v>9</v>
      </c>
      <c r="O10" s="2" t="s">
        <v>11</v>
      </c>
      <c r="P10" s="2"/>
      <c r="Q10" s="2"/>
      <c r="R10" s="2"/>
      <c r="S10" s="2"/>
      <c r="T10" s="2"/>
      <c r="U10" s="5">
        <v>0</v>
      </c>
      <c r="V10" s="6">
        <v>0</v>
      </c>
      <c r="W10" s="2"/>
      <c r="X10" s="7">
        <v>1</v>
      </c>
      <c r="Y10" s="9">
        <v>1</v>
      </c>
      <c r="Z10" s="8" t="s">
        <v>9</v>
      </c>
      <c r="AB10" s="2" t="s">
        <v>11</v>
      </c>
      <c r="AC10" s="2"/>
      <c r="AD10" s="2"/>
      <c r="AE10" s="2"/>
      <c r="AF10" s="2"/>
      <c r="AG10" s="2"/>
      <c r="AH10" s="5">
        <v>0</v>
      </c>
      <c r="AI10" s="6">
        <v>0</v>
      </c>
      <c r="AJ10" s="2"/>
      <c r="AK10" s="7">
        <v>1</v>
      </c>
      <c r="AL10" s="9">
        <v>1</v>
      </c>
      <c r="AM10" s="8" t="s">
        <v>9</v>
      </c>
      <c r="AO10" s="2" t="s">
        <v>11</v>
      </c>
      <c r="AP10" s="2"/>
      <c r="AQ10" s="2"/>
      <c r="AR10" s="2"/>
      <c r="AS10" s="2"/>
      <c r="AT10" s="2"/>
      <c r="AU10" s="5">
        <v>1</v>
      </c>
      <c r="AV10" s="6">
        <v>3.2733224222585927E-4</v>
      </c>
      <c r="AW10" s="2"/>
      <c r="AX10" s="7">
        <v>0.99999999999999989</v>
      </c>
      <c r="AY10" s="9">
        <v>1</v>
      </c>
      <c r="AZ10" s="8" t="s">
        <v>9</v>
      </c>
      <c r="BB10" s="2" t="s">
        <v>11</v>
      </c>
      <c r="BC10" s="2"/>
      <c r="BD10" s="2"/>
      <c r="BE10" s="2"/>
      <c r="BF10" s="2"/>
      <c r="BG10" s="2"/>
      <c r="BH10" s="5">
        <v>0</v>
      </c>
      <c r="BI10" s="6">
        <v>0</v>
      </c>
      <c r="BJ10" s="2"/>
      <c r="BK10" s="7">
        <v>1</v>
      </c>
      <c r="BL10" s="9">
        <v>1</v>
      </c>
      <c r="BM10" s="8" t="s">
        <v>9</v>
      </c>
      <c r="BO10" s="2" t="s">
        <v>11</v>
      </c>
      <c r="BP10" s="2"/>
      <c r="BQ10" s="2"/>
      <c r="BR10" s="2"/>
      <c r="BS10" s="2"/>
      <c r="BT10" s="2"/>
      <c r="BU10" s="5">
        <v>1</v>
      </c>
      <c r="BV10" s="6">
        <v>2.3820867079561695E-4</v>
      </c>
      <c r="BW10" s="2"/>
      <c r="BX10" s="7">
        <v>0.99904716531681748</v>
      </c>
      <c r="BY10" s="9">
        <v>1</v>
      </c>
      <c r="BZ10" s="8" t="s">
        <v>9</v>
      </c>
      <c r="CB10" s="2" t="s">
        <v>11</v>
      </c>
      <c r="CC10" s="2"/>
      <c r="CD10" s="2"/>
      <c r="CE10" s="2"/>
      <c r="CF10" s="2"/>
      <c r="CG10" s="2"/>
      <c r="CH10" s="5">
        <v>1</v>
      </c>
      <c r="CI10" s="6">
        <v>2.353494939985879E-4</v>
      </c>
      <c r="CJ10" s="2"/>
      <c r="CK10" s="7">
        <v>0.99929395151800426</v>
      </c>
      <c r="CL10" s="9">
        <v>1</v>
      </c>
      <c r="CM10" s="8" t="s">
        <v>9</v>
      </c>
      <c r="CO10" s="2" t="s">
        <v>11</v>
      </c>
      <c r="CP10" s="2"/>
      <c r="CQ10" s="2"/>
      <c r="CR10" s="2"/>
      <c r="CS10" s="2"/>
      <c r="CT10" s="2"/>
      <c r="CU10" s="5">
        <v>2</v>
      </c>
      <c r="CV10" s="6">
        <v>5.3205639797818572E-4</v>
      </c>
      <c r="CW10" s="2"/>
      <c r="CX10" s="7">
        <v>1</v>
      </c>
      <c r="CY10" s="9">
        <v>1</v>
      </c>
      <c r="CZ10" s="8" t="s">
        <v>9</v>
      </c>
      <c r="DB10" s="2" t="s">
        <v>11</v>
      </c>
      <c r="DC10" s="2"/>
      <c r="DD10" s="2"/>
      <c r="DE10" s="2"/>
      <c r="DF10" s="2"/>
      <c r="DG10" s="2"/>
      <c r="DH10" s="5">
        <v>0</v>
      </c>
      <c r="DI10" s="6">
        <v>0</v>
      </c>
      <c r="DJ10" s="2"/>
      <c r="DK10" s="7">
        <v>1</v>
      </c>
      <c r="DL10" s="9">
        <v>1</v>
      </c>
      <c r="DM10" s="8" t="s">
        <v>9</v>
      </c>
      <c r="DO10" s="2" t="s">
        <v>11</v>
      </c>
      <c r="DP10" s="2"/>
      <c r="DQ10" s="2"/>
      <c r="DR10" s="2"/>
      <c r="DS10" s="2"/>
      <c r="DT10" s="2"/>
      <c r="DU10" s="5">
        <v>0</v>
      </c>
      <c r="DV10" s="6">
        <v>0</v>
      </c>
      <c r="DW10" s="2"/>
      <c r="DX10" s="7">
        <v>1</v>
      </c>
      <c r="DY10" s="9">
        <v>1</v>
      </c>
      <c r="DZ10" s="8" t="s">
        <v>9</v>
      </c>
      <c r="EB10" s="2" t="s">
        <v>11</v>
      </c>
      <c r="EC10" s="2"/>
      <c r="ED10" s="2"/>
      <c r="EE10" s="2"/>
      <c r="EF10" s="2"/>
      <c r="EG10" s="2"/>
      <c r="EH10" s="5">
        <v>0</v>
      </c>
      <c r="EI10" s="6">
        <f t="shared" si="1"/>
        <v>0</v>
      </c>
      <c r="EJ10" s="2"/>
      <c r="EK10" s="7">
        <v>1</v>
      </c>
      <c r="EL10" s="9">
        <v>1</v>
      </c>
      <c r="EM10" s="8" t="s">
        <v>9</v>
      </c>
      <c r="EO10" s="2" t="s">
        <v>11</v>
      </c>
      <c r="EP10" s="2"/>
      <c r="EQ10" s="2"/>
      <c r="ER10" s="2"/>
      <c r="ES10" s="2"/>
      <c r="ET10" s="2"/>
      <c r="EU10" s="5">
        <v>0</v>
      </c>
      <c r="EV10" s="6">
        <v>0</v>
      </c>
      <c r="EW10" s="2"/>
      <c r="EX10" s="7">
        <v>1</v>
      </c>
      <c r="EY10" s="9">
        <v>1</v>
      </c>
      <c r="EZ10" s="8" t="s">
        <v>9</v>
      </c>
      <c r="FB10" s="2" t="s">
        <v>11</v>
      </c>
      <c r="FC10" s="2"/>
      <c r="FD10" s="2"/>
      <c r="FE10" s="2"/>
      <c r="FF10" s="2"/>
      <c r="FG10" s="2"/>
      <c r="FH10" s="5">
        <f t="shared" si="2"/>
        <v>7</v>
      </c>
      <c r="FI10" s="6">
        <f t="shared" si="3"/>
        <v>1.7145516447448993E-4</v>
      </c>
      <c r="FJ10" s="2"/>
      <c r="FK10" s="7">
        <f>+FI8+FI9+FI10</f>
        <v>0.99982854483552552</v>
      </c>
      <c r="FL10" s="9">
        <v>1</v>
      </c>
      <c r="FM10" s="8" t="s">
        <v>9</v>
      </c>
      <c r="FO10" s="53"/>
      <c r="FP10" s="76"/>
      <c r="FQ10" s="60" t="s">
        <v>63</v>
      </c>
      <c r="FR10" s="61"/>
      <c r="FS10" s="22">
        <v>9308</v>
      </c>
      <c r="FT10" s="22">
        <v>7743</v>
      </c>
      <c r="FU10" s="22">
        <v>9988</v>
      </c>
      <c r="FV10" s="22">
        <v>10498</v>
      </c>
      <c r="FW10" s="22">
        <v>12664</v>
      </c>
      <c r="FX10" s="22">
        <v>13353</v>
      </c>
      <c r="FY10" s="22">
        <v>13567</v>
      </c>
      <c r="FZ10" s="22">
        <v>13538</v>
      </c>
      <c r="GA10" s="22">
        <v>14395</v>
      </c>
      <c r="GB10" s="22">
        <v>12391</v>
      </c>
      <c r="GC10" s="22">
        <v>8855</v>
      </c>
      <c r="GD10" s="22">
        <v>12903</v>
      </c>
      <c r="GE10" s="23">
        <v>139203</v>
      </c>
      <c r="GF10" s="24">
        <f>SUM(GF3:GF9)</f>
        <v>1</v>
      </c>
    </row>
    <row r="11" spans="2:188" x14ac:dyDescent="0.25">
      <c r="B11" s="2" t="s">
        <v>12</v>
      </c>
      <c r="C11" s="2"/>
      <c r="D11" s="2"/>
      <c r="E11" s="2"/>
      <c r="F11" s="2"/>
      <c r="G11" s="2"/>
      <c r="H11" s="5">
        <v>0</v>
      </c>
      <c r="I11" s="6">
        <v>0</v>
      </c>
      <c r="J11" s="2"/>
      <c r="K11" s="2"/>
      <c r="L11" s="2"/>
      <c r="M11" s="2"/>
      <c r="O11" s="2" t="s">
        <v>12</v>
      </c>
      <c r="P11" s="2"/>
      <c r="Q11" s="2"/>
      <c r="R11" s="2"/>
      <c r="S11" s="2"/>
      <c r="T11" s="2"/>
      <c r="U11" s="5">
        <v>0</v>
      </c>
      <c r="V11" s="6">
        <v>0</v>
      </c>
      <c r="W11" s="2"/>
      <c r="X11" s="2"/>
      <c r="Y11" s="2"/>
      <c r="Z11" s="2"/>
      <c r="AB11" s="2" t="s">
        <v>12</v>
      </c>
      <c r="AC11" s="2"/>
      <c r="AD11" s="2"/>
      <c r="AE11" s="2"/>
      <c r="AF11" s="2"/>
      <c r="AG11" s="2"/>
      <c r="AH11" s="5">
        <v>0</v>
      </c>
      <c r="AI11" s="6">
        <v>0</v>
      </c>
      <c r="AJ11" s="2"/>
      <c r="AK11" s="2"/>
      <c r="AL11" s="2"/>
      <c r="AM11" s="2"/>
      <c r="AO11" s="2" t="s">
        <v>12</v>
      </c>
      <c r="AP11" s="2"/>
      <c r="AQ11" s="2"/>
      <c r="AR11" s="2"/>
      <c r="AS11" s="2"/>
      <c r="AT11" s="2"/>
      <c r="AU11" s="5">
        <v>0</v>
      </c>
      <c r="AV11" s="6">
        <v>0</v>
      </c>
      <c r="AW11" s="2"/>
      <c r="AX11" s="2"/>
      <c r="AY11" s="2"/>
      <c r="AZ11" s="2"/>
      <c r="BB11" s="2" t="s">
        <v>12</v>
      </c>
      <c r="BC11" s="2"/>
      <c r="BD11" s="2"/>
      <c r="BE11" s="2"/>
      <c r="BF11" s="2"/>
      <c r="BG11" s="2"/>
      <c r="BH11" s="5">
        <v>0</v>
      </c>
      <c r="BI11" s="6">
        <v>0</v>
      </c>
      <c r="BJ11" s="2"/>
      <c r="BK11" s="2"/>
      <c r="BL11" s="2"/>
      <c r="BM11" s="2"/>
      <c r="BO11" s="2" t="s">
        <v>12</v>
      </c>
      <c r="BP11" s="2"/>
      <c r="BQ11" s="2"/>
      <c r="BR11" s="2"/>
      <c r="BS11" s="2"/>
      <c r="BT11" s="2"/>
      <c r="BU11" s="5">
        <v>4</v>
      </c>
      <c r="BV11" s="6">
        <v>9.528346831824678E-4</v>
      </c>
      <c r="BW11" s="2"/>
      <c r="BX11" s="2"/>
      <c r="BY11" s="2"/>
      <c r="BZ11" s="2"/>
      <c r="CB11" s="2" t="s">
        <v>12</v>
      </c>
      <c r="CC11" s="2"/>
      <c r="CD11" s="2"/>
      <c r="CE11" s="2"/>
      <c r="CF11" s="2"/>
      <c r="CG11" s="2"/>
      <c r="CH11" s="5">
        <v>3</v>
      </c>
      <c r="CI11" s="6">
        <v>7.0604848199576375E-4</v>
      </c>
      <c r="CJ11" s="2"/>
      <c r="CK11" s="2"/>
      <c r="CL11" s="2"/>
      <c r="CM11" s="2"/>
      <c r="CO11" s="2" t="s">
        <v>12</v>
      </c>
      <c r="CP11" s="2"/>
      <c r="CQ11" s="2"/>
      <c r="CR11" s="2"/>
      <c r="CS11" s="2"/>
      <c r="CT11" s="2"/>
      <c r="CU11" s="5">
        <v>0</v>
      </c>
      <c r="CV11" s="6">
        <v>0</v>
      </c>
      <c r="CW11" s="2"/>
      <c r="CX11" s="2"/>
      <c r="CY11" s="2"/>
      <c r="CZ11" s="2"/>
      <c r="DB11" s="2" t="s">
        <v>12</v>
      </c>
      <c r="DC11" s="2"/>
      <c r="DD11" s="2"/>
      <c r="DE11" s="2"/>
      <c r="DF11" s="2"/>
      <c r="DG11" s="2"/>
      <c r="DH11" s="5">
        <v>0</v>
      </c>
      <c r="DI11" s="6">
        <v>0</v>
      </c>
      <c r="DJ11" s="2"/>
      <c r="DK11" s="2"/>
      <c r="DL11" s="2"/>
      <c r="DM11" s="2"/>
      <c r="DO11" s="2" t="s">
        <v>12</v>
      </c>
      <c r="DP11" s="2"/>
      <c r="DQ11" s="2"/>
      <c r="DR11" s="2"/>
      <c r="DS11" s="2"/>
      <c r="DT11" s="2"/>
      <c r="DU11" s="5">
        <v>0</v>
      </c>
      <c r="DV11" s="6">
        <v>0</v>
      </c>
      <c r="DW11" s="2"/>
      <c r="DX11" s="2"/>
      <c r="DY11" s="2"/>
      <c r="DZ11" s="2"/>
      <c r="EB11" s="2" t="s">
        <v>12</v>
      </c>
      <c r="EC11" s="2"/>
      <c r="ED11" s="2"/>
      <c r="EE11" s="2"/>
      <c r="EF11" s="2"/>
      <c r="EG11" s="2"/>
      <c r="EH11" s="5">
        <v>0</v>
      </c>
      <c r="EI11" s="6">
        <f t="shared" si="1"/>
        <v>0</v>
      </c>
      <c r="EJ11" s="2"/>
      <c r="EK11" s="2"/>
      <c r="EL11" s="2"/>
      <c r="EM11" s="2"/>
      <c r="EO11" s="2" t="s">
        <v>12</v>
      </c>
      <c r="EP11" s="2"/>
      <c r="EQ11" s="2"/>
      <c r="ER11" s="2"/>
      <c r="ES11" s="2"/>
      <c r="ET11" s="2"/>
      <c r="EU11" s="5">
        <v>0</v>
      </c>
      <c r="EV11" s="6">
        <v>0</v>
      </c>
      <c r="EW11" s="2"/>
      <c r="EX11" s="2"/>
      <c r="EY11" s="2"/>
      <c r="EZ11" s="2"/>
      <c r="FB11" s="2" t="s">
        <v>12</v>
      </c>
      <c r="FC11" s="2"/>
      <c r="FD11" s="2"/>
      <c r="FE11" s="2"/>
      <c r="FF11" s="2"/>
      <c r="FG11" s="2"/>
      <c r="FH11" s="5">
        <f t="shared" si="2"/>
        <v>7</v>
      </c>
      <c r="FI11" s="6">
        <f t="shared" si="3"/>
        <v>1.7145516447448993E-4</v>
      </c>
      <c r="FJ11" s="2"/>
      <c r="FK11" s="2"/>
      <c r="FL11" s="2"/>
      <c r="FM11" s="2"/>
      <c r="FO11" s="53"/>
      <c r="FP11" s="74" t="s">
        <v>64</v>
      </c>
      <c r="FQ11" s="49" t="s">
        <v>65</v>
      </c>
      <c r="FR11" s="51"/>
      <c r="FS11" s="19">
        <v>567</v>
      </c>
      <c r="FT11" s="33">
        <v>858</v>
      </c>
      <c r="FU11" s="33">
        <v>333</v>
      </c>
      <c r="FV11" s="33">
        <v>1108</v>
      </c>
      <c r="FW11" s="33">
        <v>288</v>
      </c>
      <c r="FX11" s="33">
        <v>733</v>
      </c>
      <c r="FY11" s="34">
        <v>3492</v>
      </c>
      <c r="FZ11" s="34">
        <v>2233</v>
      </c>
      <c r="GA11" s="34">
        <v>284</v>
      </c>
      <c r="GB11" s="34">
        <v>904</v>
      </c>
      <c r="GC11" s="34">
        <v>267</v>
      </c>
      <c r="GD11" s="34">
        <v>919</v>
      </c>
      <c r="GE11" s="17">
        <f>SUM(FS11:GD11)</f>
        <v>11986</v>
      </c>
      <c r="GF11" s="18">
        <f>+GE11/$GE$15</f>
        <v>0.96887882952065318</v>
      </c>
    </row>
    <row r="12" spans="2:188" x14ac:dyDescent="0.25">
      <c r="B12" s="2" t="s">
        <v>13</v>
      </c>
      <c r="C12" s="2"/>
      <c r="D12" s="2"/>
      <c r="E12" s="2"/>
      <c r="F12" s="2"/>
      <c r="G12" s="2"/>
      <c r="H12" s="10">
        <v>2951</v>
      </c>
      <c r="I12" s="11">
        <v>1</v>
      </c>
      <c r="J12" s="2"/>
      <c r="K12" s="2"/>
      <c r="L12" s="2"/>
      <c r="M12" s="2"/>
      <c r="O12" s="2" t="s">
        <v>13</v>
      </c>
      <c r="P12" s="2"/>
      <c r="Q12" s="2"/>
      <c r="R12" s="2"/>
      <c r="S12" s="2"/>
      <c r="T12" s="2"/>
      <c r="U12" s="10">
        <v>2120</v>
      </c>
      <c r="V12" s="11">
        <v>1</v>
      </c>
      <c r="W12" s="2"/>
      <c r="X12" s="2"/>
      <c r="Y12" s="2"/>
      <c r="Z12" s="2"/>
      <c r="AB12" s="2" t="s">
        <v>13</v>
      </c>
      <c r="AC12" s="2"/>
      <c r="AD12" s="2"/>
      <c r="AE12" s="2"/>
      <c r="AF12" s="2"/>
      <c r="AG12" s="2"/>
      <c r="AH12" s="10">
        <v>2872</v>
      </c>
      <c r="AI12" s="11">
        <v>1</v>
      </c>
      <c r="AJ12" s="2"/>
      <c r="AK12" s="2"/>
      <c r="AL12" s="2"/>
      <c r="AM12" s="2"/>
      <c r="AO12" s="2" t="s">
        <v>13</v>
      </c>
      <c r="AP12" s="2"/>
      <c r="AQ12" s="2"/>
      <c r="AR12" s="2"/>
      <c r="AS12" s="2"/>
      <c r="AT12" s="2"/>
      <c r="AU12" s="10">
        <v>3055</v>
      </c>
      <c r="AV12" s="11">
        <v>0.99999999999999989</v>
      </c>
      <c r="AW12" s="2"/>
      <c r="AX12" s="2"/>
      <c r="AY12" s="2"/>
      <c r="AZ12" s="2"/>
      <c r="BB12" s="2" t="s">
        <v>13</v>
      </c>
      <c r="BC12" s="2"/>
      <c r="BD12" s="2"/>
      <c r="BE12" s="2"/>
      <c r="BF12" s="2"/>
      <c r="BG12" s="2"/>
      <c r="BH12" s="10">
        <v>3807</v>
      </c>
      <c r="BI12" s="11">
        <v>1</v>
      </c>
      <c r="BJ12" s="2"/>
      <c r="BK12" s="2"/>
      <c r="BL12" s="2"/>
      <c r="BM12" s="2"/>
      <c r="BO12" s="2" t="s">
        <v>13</v>
      </c>
      <c r="BP12" s="2"/>
      <c r="BQ12" s="2"/>
      <c r="BR12" s="2"/>
      <c r="BS12" s="2"/>
      <c r="BT12" s="2"/>
      <c r="BU12" s="10">
        <v>4198</v>
      </c>
      <c r="BV12" s="11">
        <v>0.99999999999999989</v>
      </c>
      <c r="BW12" s="2"/>
      <c r="BX12" s="2"/>
      <c r="BY12" s="2"/>
      <c r="BZ12" s="2"/>
      <c r="CB12" s="2" t="s">
        <v>13</v>
      </c>
      <c r="CC12" s="2"/>
      <c r="CD12" s="2"/>
      <c r="CE12" s="2"/>
      <c r="CF12" s="2"/>
      <c r="CG12" s="2"/>
      <c r="CH12" s="10">
        <v>4249</v>
      </c>
      <c r="CI12" s="11">
        <v>1</v>
      </c>
      <c r="CJ12" s="2"/>
      <c r="CK12" s="2"/>
      <c r="CL12" s="2"/>
      <c r="CM12" s="2"/>
      <c r="CO12" s="2" t="s">
        <v>13</v>
      </c>
      <c r="CP12" s="2"/>
      <c r="CQ12" s="2"/>
      <c r="CR12" s="2"/>
      <c r="CS12" s="2"/>
      <c r="CT12" s="2"/>
      <c r="CU12" s="10">
        <v>3759</v>
      </c>
      <c r="CV12" s="11">
        <v>1</v>
      </c>
      <c r="CW12" s="2"/>
      <c r="CX12" s="2"/>
      <c r="CY12" s="2"/>
      <c r="CZ12" s="2"/>
      <c r="DB12" s="2" t="s">
        <v>13</v>
      </c>
      <c r="DC12" s="2"/>
      <c r="DD12" s="2"/>
      <c r="DE12" s="2"/>
      <c r="DF12" s="2"/>
      <c r="DG12" s="2"/>
      <c r="DH12" s="10">
        <v>4185</v>
      </c>
      <c r="DI12" s="11">
        <v>1</v>
      </c>
      <c r="DJ12" s="2"/>
      <c r="DK12" s="2"/>
      <c r="DL12" s="2"/>
      <c r="DM12" s="2"/>
      <c r="DO12" s="2" t="s">
        <v>13</v>
      </c>
      <c r="DP12" s="2"/>
      <c r="DQ12" s="2"/>
      <c r="DR12" s="2"/>
      <c r="DS12" s="2"/>
      <c r="DT12" s="2"/>
      <c r="DU12" s="10">
        <v>3574</v>
      </c>
      <c r="DV12" s="11">
        <v>1</v>
      </c>
      <c r="DW12" s="2"/>
      <c r="DX12" s="2"/>
      <c r="DY12" s="2"/>
      <c r="DZ12" s="2"/>
      <c r="EB12" s="2" t="s">
        <v>13</v>
      </c>
      <c r="EC12" s="2"/>
      <c r="ED12" s="2"/>
      <c r="EE12" s="2"/>
      <c r="EF12" s="2"/>
      <c r="EG12" s="2"/>
      <c r="EH12" s="10">
        <v>2412</v>
      </c>
      <c r="EI12" s="11">
        <v>1</v>
      </c>
      <c r="EJ12" s="2"/>
      <c r="EK12" s="2"/>
      <c r="EL12" s="2"/>
      <c r="EM12" s="2"/>
      <c r="EO12" s="2" t="s">
        <v>13</v>
      </c>
      <c r="EP12" s="2"/>
      <c r="EQ12" s="2"/>
      <c r="ER12" s="2"/>
      <c r="ES12" s="2"/>
      <c r="ET12" s="2"/>
      <c r="EU12" s="10">
        <v>3649</v>
      </c>
      <c r="EV12" s="11">
        <v>1</v>
      </c>
      <c r="EW12" s="2"/>
      <c r="EX12" s="2"/>
      <c r="EY12" s="2"/>
      <c r="EZ12" s="2"/>
      <c r="FB12" s="2" t="s">
        <v>13</v>
      </c>
      <c r="FC12" s="2"/>
      <c r="FD12" s="2"/>
      <c r="FE12" s="2"/>
      <c r="FF12" s="2"/>
      <c r="FG12" s="2"/>
      <c r="FH12" s="10">
        <f>SUM(FH8:FH11)</f>
        <v>40827</v>
      </c>
      <c r="FI12" s="11">
        <f>SUM(FI8:FI11)</f>
        <v>1</v>
      </c>
      <c r="FJ12" s="2"/>
      <c r="FK12" s="2"/>
      <c r="FL12" s="2"/>
      <c r="FM12" s="2"/>
      <c r="FO12" s="53"/>
      <c r="FP12" s="75"/>
      <c r="FQ12" s="49" t="s">
        <v>66</v>
      </c>
      <c r="FR12" s="51"/>
      <c r="FS12" s="19">
        <v>0</v>
      </c>
      <c r="FT12" s="33">
        <v>0</v>
      </c>
      <c r="FU12" s="33">
        <v>0</v>
      </c>
      <c r="FV12" s="33">
        <v>0</v>
      </c>
      <c r="FW12" s="33">
        <v>0</v>
      </c>
      <c r="FX12" s="33">
        <v>0</v>
      </c>
      <c r="FY12" s="33">
        <v>0</v>
      </c>
      <c r="FZ12" s="33">
        <v>0</v>
      </c>
      <c r="GA12" s="33">
        <v>0</v>
      </c>
      <c r="GB12" s="33">
        <v>0</v>
      </c>
      <c r="GC12" s="33">
        <v>0</v>
      </c>
      <c r="GD12" s="34"/>
      <c r="GE12" s="17">
        <f t="shared" ref="GE12:GE15" si="4">SUM(FS12:GD12)</f>
        <v>0</v>
      </c>
      <c r="GF12" s="18">
        <f t="shared" ref="GF12:GF14" si="5">+GE12/$GE$15</f>
        <v>0</v>
      </c>
    </row>
    <row r="13" spans="2:188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O13" s="53"/>
      <c r="FP13" s="75"/>
      <c r="FQ13" s="49" t="s">
        <v>67</v>
      </c>
      <c r="FR13" s="51"/>
      <c r="FS13" s="19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4"/>
      <c r="GE13" s="17">
        <f t="shared" si="4"/>
        <v>0</v>
      </c>
      <c r="GF13" s="18">
        <f t="shared" si="5"/>
        <v>0</v>
      </c>
    </row>
    <row r="14" spans="2:188" x14ac:dyDescent="0.25">
      <c r="B14" s="2" t="s">
        <v>14</v>
      </c>
      <c r="C14" s="2"/>
      <c r="D14" s="2"/>
      <c r="E14" s="2"/>
      <c r="F14" s="2"/>
      <c r="G14" s="2"/>
      <c r="H14" s="5">
        <v>2516</v>
      </c>
      <c r="I14" s="6">
        <v>0.87088958116995496</v>
      </c>
      <c r="J14" s="2"/>
      <c r="K14" s="7">
        <v>0.87088958116995496</v>
      </c>
      <c r="L14" s="7">
        <v>0.8</v>
      </c>
      <c r="M14" s="8" t="s">
        <v>9</v>
      </c>
      <c r="O14" s="2" t="s">
        <v>14</v>
      </c>
      <c r="P14" s="2"/>
      <c r="Q14" s="2"/>
      <c r="R14" s="2"/>
      <c r="S14" s="2"/>
      <c r="T14" s="2"/>
      <c r="U14" s="5">
        <v>2379</v>
      </c>
      <c r="V14" s="6">
        <v>0.90284629981024667</v>
      </c>
      <c r="W14" s="2"/>
      <c r="X14" s="7">
        <v>0.90284629981024667</v>
      </c>
      <c r="Y14" s="7">
        <v>0.8</v>
      </c>
      <c r="Z14" s="8" t="s">
        <v>9</v>
      </c>
      <c r="AB14" s="2" t="s">
        <v>14</v>
      </c>
      <c r="AC14" s="2"/>
      <c r="AD14" s="2"/>
      <c r="AE14" s="2"/>
      <c r="AF14" s="2"/>
      <c r="AG14" s="2"/>
      <c r="AH14" s="5">
        <v>3110</v>
      </c>
      <c r="AI14" s="6">
        <v>0.90171064076543928</v>
      </c>
      <c r="AJ14" s="2"/>
      <c r="AK14" s="7">
        <v>0.90171064076543928</v>
      </c>
      <c r="AL14" s="7">
        <v>0.8</v>
      </c>
      <c r="AM14" s="8" t="s">
        <v>9</v>
      </c>
      <c r="AO14" s="2" t="s">
        <v>14</v>
      </c>
      <c r="AP14" s="2"/>
      <c r="AQ14" s="2"/>
      <c r="AR14" s="2"/>
      <c r="AS14" s="2"/>
      <c r="AT14" s="2"/>
      <c r="AU14" s="5">
        <v>3613</v>
      </c>
      <c r="AV14" s="6">
        <v>0.91445203745887116</v>
      </c>
      <c r="AW14" s="2"/>
      <c r="AX14" s="7">
        <v>0.91445203745887116</v>
      </c>
      <c r="AY14" s="7">
        <v>0.8</v>
      </c>
      <c r="AZ14" s="8" t="s">
        <v>9</v>
      </c>
      <c r="BB14" s="2" t="s">
        <v>14</v>
      </c>
      <c r="BC14" s="2"/>
      <c r="BD14" s="2"/>
      <c r="BE14" s="2"/>
      <c r="BF14" s="2"/>
      <c r="BG14" s="2"/>
      <c r="BH14" s="5">
        <v>4169</v>
      </c>
      <c r="BI14" s="6">
        <v>0.86065235342691992</v>
      </c>
      <c r="BJ14" s="2"/>
      <c r="BK14" s="7">
        <v>0.86065235342691992</v>
      </c>
      <c r="BL14" s="7">
        <v>0.8</v>
      </c>
      <c r="BM14" s="8" t="s">
        <v>9</v>
      </c>
      <c r="BO14" s="2" t="s">
        <v>14</v>
      </c>
      <c r="BP14" s="2"/>
      <c r="BQ14" s="2"/>
      <c r="BR14" s="2"/>
      <c r="BS14" s="2"/>
      <c r="BT14" s="2"/>
      <c r="BU14" s="5">
        <v>4071</v>
      </c>
      <c r="BV14" s="6">
        <v>0.85381711409395977</v>
      </c>
      <c r="BW14" s="2"/>
      <c r="BX14" s="7">
        <v>0.85381711409395977</v>
      </c>
      <c r="BY14" s="7">
        <v>0.8</v>
      </c>
      <c r="BZ14" s="8" t="s">
        <v>9</v>
      </c>
      <c r="CB14" s="2" t="s">
        <v>14</v>
      </c>
      <c r="CC14" s="2"/>
      <c r="CD14" s="2"/>
      <c r="CE14" s="2"/>
      <c r="CF14" s="2"/>
      <c r="CG14" s="2"/>
      <c r="CH14" s="5">
        <v>4062</v>
      </c>
      <c r="CI14" s="6">
        <v>0.8249390739236393</v>
      </c>
      <c r="CJ14" s="2"/>
      <c r="CK14" s="7">
        <v>0.8249390739236393</v>
      </c>
      <c r="CL14" s="7">
        <v>0.8</v>
      </c>
      <c r="CM14" s="8" t="s">
        <v>9</v>
      </c>
      <c r="CO14" s="2" t="s">
        <v>14</v>
      </c>
      <c r="CP14" s="2"/>
      <c r="CQ14" s="2"/>
      <c r="CR14" s="2"/>
      <c r="CS14" s="2"/>
      <c r="CT14" s="2"/>
      <c r="CU14" s="5">
        <v>4517</v>
      </c>
      <c r="CV14" s="6">
        <v>0.81098546042003228</v>
      </c>
      <c r="CW14" s="2"/>
      <c r="CX14" s="7">
        <v>0.81098546042003228</v>
      </c>
      <c r="CY14" s="7">
        <v>0.8</v>
      </c>
      <c r="CZ14" s="8" t="s">
        <v>9</v>
      </c>
      <c r="DB14" s="2" t="s">
        <v>14</v>
      </c>
      <c r="DC14" s="2"/>
      <c r="DD14" s="2"/>
      <c r="DE14" s="2"/>
      <c r="DF14" s="2"/>
      <c r="DG14" s="2"/>
      <c r="DH14" s="5">
        <v>4907</v>
      </c>
      <c r="DI14" s="6">
        <v>0.83677650674406689</v>
      </c>
      <c r="DJ14" s="2"/>
      <c r="DK14" s="7">
        <v>0.83677650674406689</v>
      </c>
      <c r="DL14" s="7">
        <v>0.8</v>
      </c>
      <c r="DM14" s="8" t="s">
        <v>9</v>
      </c>
      <c r="DO14" s="2" t="s">
        <v>14</v>
      </c>
      <c r="DP14" s="2"/>
      <c r="DQ14" s="2"/>
      <c r="DR14" s="2"/>
      <c r="DS14" s="2"/>
      <c r="DT14" s="2"/>
      <c r="DU14" s="5">
        <v>4400</v>
      </c>
      <c r="DV14" s="6">
        <v>0.91003102378490175</v>
      </c>
      <c r="DW14" s="2"/>
      <c r="DX14" s="7">
        <v>0.91003102378490175</v>
      </c>
      <c r="DY14" s="7">
        <v>0.8</v>
      </c>
      <c r="DZ14" s="8" t="s">
        <v>9</v>
      </c>
      <c r="EB14" s="2" t="s">
        <v>14</v>
      </c>
      <c r="EC14" s="2"/>
      <c r="ED14" s="2"/>
      <c r="EE14" s="2"/>
      <c r="EF14" s="2"/>
      <c r="EG14" s="2"/>
      <c r="EH14" s="5">
        <f>3164-297</f>
        <v>2867</v>
      </c>
      <c r="EI14" s="6">
        <f>EH14/$EH$18</f>
        <v>0.89342474291056406</v>
      </c>
      <c r="EJ14" s="2"/>
      <c r="EK14" s="7">
        <v>0.90245293782087854</v>
      </c>
      <c r="EL14" s="7">
        <v>0.8</v>
      </c>
      <c r="EM14" s="8" t="s">
        <v>9</v>
      </c>
      <c r="EO14" s="2" t="s">
        <v>14</v>
      </c>
      <c r="EP14" s="2"/>
      <c r="EQ14" s="2"/>
      <c r="ER14" s="2"/>
      <c r="ES14" s="2"/>
      <c r="ET14" s="2"/>
      <c r="EU14" s="5">
        <v>4614</v>
      </c>
      <c r="EV14" s="6">
        <v>0.8832312404287902</v>
      </c>
      <c r="EW14" s="2"/>
      <c r="EX14" s="7">
        <v>0.8832312404287902</v>
      </c>
      <c r="EY14" s="7">
        <v>0.8</v>
      </c>
      <c r="EZ14" s="8" t="s">
        <v>9</v>
      </c>
      <c r="FB14" s="2" t="s">
        <v>14</v>
      </c>
      <c r="FC14" s="2"/>
      <c r="FD14" s="2"/>
      <c r="FE14" s="2"/>
      <c r="FF14" s="2"/>
      <c r="FG14" s="2"/>
      <c r="FH14" s="5">
        <f>+H14+U14+AH14+AU14+BH14+BU14+CH14+CU14+DH14+DU14+EH14+EU14</f>
        <v>45225</v>
      </c>
      <c r="FI14" s="6">
        <f>+FH14/$FH$18</f>
        <v>0.86702708920457816</v>
      </c>
      <c r="FJ14" s="2"/>
      <c r="FK14" s="7">
        <f>+FI14</f>
        <v>0.86702708920457816</v>
      </c>
      <c r="FL14" s="7">
        <v>0.8</v>
      </c>
      <c r="FM14" s="8" t="s">
        <v>9</v>
      </c>
      <c r="FO14" s="53"/>
      <c r="FP14" s="75"/>
      <c r="FQ14" s="49" t="s">
        <v>68</v>
      </c>
      <c r="FR14" s="51"/>
      <c r="FS14" s="19">
        <v>23</v>
      </c>
      <c r="FT14" s="33">
        <v>40</v>
      </c>
      <c r="FU14" s="33">
        <v>26</v>
      </c>
      <c r="FV14" s="33">
        <v>37</v>
      </c>
      <c r="FW14" s="33">
        <v>10</v>
      </c>
      <c r="FX14" s="33">
        <v>31</v>
      </c>
      <c r="FY14" s="34">
        <v>83</v>
      </c>
      <c r="FZ14" s="34">
        <v>51</v>
      </c>
      <c r="GA14" s="34">
        <v>7</v>
      </c>
      <c r="GB14" s="34">
        <v>40</v>
      </c>
      <c r="GC14" s="1">
        <v>6</v>
      </c>
      <c r="GD14" s="34">
        <v>31</v>
      </c>
      <c r="GE14" s="17">
        <f t="shared" si="4"/>
        <v>385</v>
      </c>
      <c r="GF14" s="18">
        <f t="shared" si="5"/>
        <v>3.1121170479346861E-2</v>
      </c>
    </row>
    <row r="15" spans="2:188" x14ac:dyDescent="0.25">
      <c r="B15" s="2" t="s">
        <v>15</v>
      </c>
      <c r="C15" s="2"/>
      <c r="D15" s="2"/>
      <c r="E15" s="2"/>
      <c r="F15" s="2"/>
      <c r="G15" s="2"/>
      <c r="H15" s="5">
        <v>300</v>
      </c>
      <c r="I15" s="6">
        <v>0.10384215991692627</v>
      </c>
      <c r="J15" s="2"/>
      <c r="K15" s="7">
        <v>0.97473174108688121</v>
      </c>
      <c r="L15" s="9">
        <v>0.9</v>
      </c>
      <c r="M15" s="8" t="s">
        <v>9</v>
      </c>
      <c r="O15" s="2" t="s">
        <v>15</v>
      </c>
      <c r="P15" s="2"/>
      <c r="Q15" s="2"/>
      <c r="R15" s="2"/>
      <c r="S15" s="2"/>
      <c r="T15" s="2"/>
      <c r="U15" s="5">
        <v>189</v>
      </c>
      <c r="V15" s="6">
        <v>7.1726755218216323E-2</v>
      </c>
      <c r="W15" s="2"/>
      <c r="X15" s="7">
        <v>0.97457305502846303</v>
      </c>
      <c r="Y15" s="9">
        <v>0.9</v>
      </c>
      <c r="Z15" s="8" t="s">
        <v>9</v>
      </c>
      <c r="AB15" s="2" t="s">
        <v>15</v>
      </c>
      <c r="AC15" s="2"/>
      <c r="AD15" s="2"/>
      <c r="AE15" s="2"/>
      <c r="AF15" s="2"/>
      <c r="AG15" s="2"/>
      <c r="AH15" s="5">
        <v>252</v>
      </c>
      <c r="AI15" s="6">
        <v>7.3064656422151347E-2</v>
      </c>
      <c r="AJ15" s="2"/>
      <c r="AK15" s="7">
        <v>0.97477529718759059</v>
      </c>
      <c r="AL15" s="9">
        <v>0.9</v>
      </c>
      <c r="AM15" s="8" t="s">
        <v>9</v>
      </c>
      <c r="AO15" s="2" t="s">
        <v>15</v>
      </c>
      <c r="AP15" s="2"/>
      <c r="AQ15" s="2"/>
      <c r="AR15" s="2"/>
      <c r="AS15" s="2"/>
      <c r="AT15" s="2"/>
      <c r="AU15" s="5">
        <v>234</v>
      </c>
      <c r="AV15" s="6">
        <v>5.9225512528473807E-2</v>
      </c>
      <c r="AW15" s="2"/>
      <c r="AX15" s="7">
        <v>0.97367754998734501</v>
      </c>
      <c r="AY15" s="9">
        <v>0.9</v>
      </c>
      <c r="AZ15" s="8" t="s">
        <v>9</v>
      </c>
      <c r="BB15" s="2" t="s">
        <v>15</v>
      </c>
      <c r="BC15" s="2"/>
      <c r="BD15" s="2"/>
      <c r="BE15" s="2"/>
      <c r="BF15" s="2"/>
      <c r="BG15" s="2"/>
      <c r="BH15" s="5">
        <v>454</v>
      </c>
      <c r="BI15" s="6">
        <v>9.3724194880264247E-2</v>
      </c>
      <c r="BJ15" s="2"/>
      <c r="BK15" s="7">
        <v>0.95437654830718421</v>
      </c>
      <c r="BL15" s="9">
        <v>0.9</v>
      </c>
      <c r="BM15" s="8" t="s">
        <v>9</v>
      </c>
      <c r="BO15" s="2" t="s">
        <v>15</v>
      </c>
      <c r="BP15" s="2"/>
      <c r="BQ15" s="2"/>
      <c r="BR15" s="2"/>
      <c r="BS15" s="2"/>
      <c r="BT15" s="2"/>
      <c r="BU15" s="5">
        <v>508</v>
      </c>
      <c r="BV15" s="6">
        <v>0.10654362416107382</v>
      </c>
      <c r="BW15" s="2"/>
      <c r="BX15" s="7">
        <v>0.96036073825503365</v>
      </c>
      <c r="BY15" s="9">
        <v>0.9</v>
      </c>
      <c r="BZ15" s="8" t="s">
        <v>9</v>
      </c>
      <c r="CB15" s="2" t="s">
        <v>15</v>
      </c>
      <c r="CC15" s="2"/>
      <c r="CD15" s="2"/>
      <c r="CE15" s="2"/>
      <c r="CF15" s="2"/>
      <c r="CG15" s="2"/>
      <c r="CH15" s="5">
        <v>614</v>
      </c>
      <c r="CI15" s="6">
        <v>0.12469536961819659</v>
      </c>
      <c r="CJ15" s="2"/>
      <c r="CK15" s="7">
        <v>0.9496344435418359</v>
      </c>
      <c r="CL15" s="9">
        <v>0.9</v>
      </c>
      <c r="CM15" s="8" t="s">
        <v>9</v>
      </c>
      <c r="CO15" s="2" t="s">
        <v>15</v>
      </c>
      <c r="CP15" s="2"/>
      <c r="CQ15" s="2"/>
      <c r="CR15" s="2"/>
      <c r="CS15" s="2"/>
      <c r="CT15" s="2"/>
      <c r="CU15" s="5">
        <v>673</v>
      </c>
      <c r="CV15" s="6">
        <v>0.12080416442290433</v>
      </c>
      <c r="CW15" s="2"/>
      <c r="CX15" s="7">
        <v>0.93178962484293659</v>
      </c>
      <c r="CY15" s="9">
        <v>0.9</v>
      </c>
      <c r="CZ15" s="8" t="s">
        <v>9</v>
      </c>
      <c r="DB15" s="2" t="s">
        <v>15</v>
      </c>
      <c r="DC15" s="2"/>
      <c r="DD15" s="2"/>
      <c r="DE15" s="2"/>
      <c r="DF15" s="2"/>
      <c r="DG15" s="2"/>
      <c r="DH15" s="5">
        <v>626</v>
      </c>
      <c r="DI15" s="6">
        <v>0.10688065562574697</v>
      </c>
      <c r="DJ15" s="2"/>
      <c r="DK15" s="7">
        <v>0.9436571623698139</v>
      </c>
      <c r="DL15" s="9">
        <v>0.9</v>
      </c>
      <c r="DM15" s="8" t="s">
        <v>9</v>
      </c>
      <c r="DO15" s="2" t="s">
        <v>15</v>
      </c>
      <c r="DP15" s="2"/>
      <c r="DQ15" s="2"/>
      <c r="DR15" s="2"/>
      <c r="DS15" s="2"/>
      <c r="DT15" s="2"/>
      <c r="DU15" s="5">
        <v>304</v>
      </c>
      <c r="DV15" s="6">
        <v>6.2874870734229579E-2</v>
      </c>
      <c r="DW15" s="2"/>
      <c r="DX15" s="7">
        <v>0.97290589451913134</v>
      </c>
      <c r="DY15" s="9">
        <v>0.9</v>
      </c>
      <c r="DZ15" s="8" t="s">
        <v>9</v>
      </c>
      <c r="EB15" s="2" t="s">
        <v>15</v>
      </c>
      <c r="EC15" s="2"/>
      <c r="ED15" s="2"/>
      <c r="EE15" s="2"/>
      <c r="EF15" s="2"/>
      <c r="EG15" s="2"/>
      <c r="EH15" s="5">
        <v>282</v>
      </c>
      <c r="EI15" s="6">
        <f t="shared" ref="EI15:EI17" si="6">EH15/$EH$18</f>
        <v>8.787784356497351E-2</v>
      </c>
      <c r="EJ15" s="2"/>
      <c r="EK15" s="7">
        <v>0.98288648031945236</v>
      </c>
      <c r="EL15" s="9">
        <v>0.9</v>
      </c>
      <c r="EM15" s="8" t="s">
        <v>9</v>
      </c>
      <c r="EO15" s="2" t="s">
        <v>15</v>
      </c>
      <c r="EP15" s="2"/>
      <c r="EQ15" s="2"/>
      <c r="ER15" s="2"/>
      <c r="ES15" s="2"/>
      <c r="ET15" s="2"/>
      <c r="EU15" s="5">
        <v>407</v>
      </c>
      <c r="EV15" s="6">
        <v>7.7909647779479327E-2</v>
      </c>
      <c r="EW15" s="2"/>
      <c r="EX15" s="7">
        <v>0.96114088820826948</v>
      </c>
      <c r="EY15" s="9">
        <v>0.9</v>
      </c>
      <c r="EZ15" s="8" t="s">
        <v>9</v>
      </c>
      <c r="FB15" s="2" t="s">
        <v>15</v>
      </c>
      <c r="FC15" s="2"/>
      <c r="FD15" s="2"/>
      <c r="FE15" s="2"/>
      <c r="FF15" s="2"/>
      <c r="FG15" s="2"/>
      <c r="FH15" s="5">
        <f t="shared" ref="FH15:FH17" si="7">+H15+U15+AH15+AU15+BH15+BU15+CH15+CU15+DH15+DU15+EH15+EU15</f>
        <v>4843</v>
      </c>
      <c r="FI15" s="6">
        <f t="shared" ref="FI15:FI17" si="8">+FH15/$FH$18</f>
        <v>9.284714633538467E-2</v>
      </c>
      <c r="FJ15" s="2"/>
      <c r="FK15" s="7">
        <f>+FI14+FI15</f>
        <v>0.95987423553996287</v>
      </c>
      <c r="FL15" s="9">
        <v>0.9</v>
      </c>
      <c r="FM15" s="8" t="s">
        <v>9</v>
      </c>
      <c r="FO15" s="54"/>
      <c r="FP15" s="76"/>
      <c r="FQ15" s="60" t="s">
        <v>63</v>
      </c>
      <c r="FR15" s="61"/>
      <c r="FS15" s="22">
        <v>590</v>
      </c>
      <c r="FT15" s="22">
        <v>898</v>
      </c>
      <c r="FU15" s="22">
        <v>359</v>
      </c>
      <c r="FV15" s="22">
        <v>1145</v>
      </c>
      <c r="FW15" s="22">
        <v>298</v>
      </c>
      <c r="FX15" s="22">
        <v>764</v>
      </c>
      <c r="FY15" s="22">
        <v>3575</v>
      </c>
      <c r="FZ15" s="22">
        <v>2284</v>
      </c>
      <c r="GA15" s="22">
        <v>291</v>
      </c>
      <c r="GB15" s="22">
        <v>944</v>
      </c>
      <c r="GC15" s="22">
        <v>273</v>
      </c>
      <c r="GD15" s="22">
        <v>950</v>
      </c>
      <c r="GE15" s="17">
        <f t="shared" si="4"/>
        <v>12371</v>
      </c>
      <c r="GF15" s="24">
        <f>SUM(GF11:GF14)</f>
        <v>1</v>
      </c>
    </row>
    <row r="16" spans="2:188" ht="15.75" x14ac:dyDescent="0.25">
      <c r="B16" s="2" t="s">
        <v>16</v>
      </c>
      <c r="C16" s="2"/>
      <c r="D16" s="2"/>
      <c r="E16" s="2"/>
      <c r="F16" s="2"/>
      <c r="G16" s="2"/>
      <c r="H16" s="5">
        <v>70</v>
      </c>
      <c r="I16" s="6">
        <v>2.4229837313949464E-2</v>
      </c>
      <c r="J16" s="2"/>
      <c r="K16" s="7">
        <v>0.99896157840083066</v>
      </c>
      <c r="L16" s="9">
        <v>1</v>
      </c>
      <c r="M16" s="8" t="s">
        <v>9</v>
      </c>
      <c r="O16" s="2" t="s">
        <v>16</v>
      </c>
      <c r="P16" s="2"/>
      <c r="Q16" s="2"/>
      <c r="R16" s="2"/>
      <c r="S16" s="2"/>
      <c r="T16" s="2"/>
      <c r="U16" s="5">
        <v>55</v>
      </c>
      <c r="V16" s="6">
        <v>2.0872865275142316E-2</v>
      </c>
      <c r="W16" s="2"/>
      <c r="X16" s="7">
        <v>0.99544592030360535</v>
      </c>
      <c r="Y16" s="9">
        <v>1</v>
      </c>
      <c r="Z16" s="8" t="s">
        <v>9</v>
      </c>
      <c r="AB16" s="2" t="s">
        <v>16</v>
      </c>
      <c r="AC16" s="2"/>
      <c r="AD16" s="2"/>
      <c r="AE16" s="2"/>
      <c r="AF16" s="2"/>
      <c r="AG16" s="2"/>
      <c r="AH16" s="5">
        <v>87</v>
      </c>
      <c r="AI16" s="6">
        <v>2.5224702812409395E-2</v>
      </c>
      <c r="AJ16" s="2"/>
      <c r="AK16" s="7">
        <v>1</v>
      </c>
      <c r="AL16" s="9">
        <v>1</v>
      </c>
      <c r="AM16" s="8" t="s">
        <v>9</v>
      </c>
      <c r="AO16" s="2" t="s">
        <v>16</v>
      </c>
      <c r="AP16" s="2"/>
      <c r="AQ16" s="2"/>
      <c r="AR16" s="2"/>
      <c r="AS16" s="2"/>
      <c r="AT16" s="2"/>
      <c r="AU16" s="5">
        <v>86</v>
      </c>
      <c r="AV16" s="6">
        <v>2.1766641356618578E-2</v>
      </c>
      <c r="AW16" s="2"/>
      <c r="AX16" s="7">
        <v>0.99544419134396356</v>
      </c>
      <c r="AY16" s="9">
        <v>1</v>
      </c>
      <c r="AZ16" s="8" t="s">
        <v>9</v>
      </c>
      <c r="BB16" s="2" t="s">
        <v>16</v>
      </c>
      <c r="BC16" s="2"/>
      <c r="BD16" s="2"/>
      <c r="BE16" s="2"/>
      <c r="BF16" s="2"/>
      <c r="BG16" s="2"/>
      <c r="BH16" s="5">
        <v>201</v>
      </c>
      <c r="BI16" s="6">
        <v>4.1494632535094965E-2</v>
      </c>
      <c r="BJ16" s="2"/>
      <c r="BK16" s="7">
        <v>0.99587118084227921</v>
      </c>
      <c r="BL16" s="9">
        <v>1</v>
      </c>
      <c r="BM16" s="8" t="s">
        <v>9</v>
      </c>
      <c r="BO16" s="2" t="s">
        <v>16</v>
      </c>
      <c r="BP16" s="2"/>
      <c r="BQ16" s="2"/>
      <c r="BR16" s="2"/>
      <c r="BS16" s="2"/>
      <c r="BT16" s="2"/>
      <c r="BU16" s="5">
        <v>155</v>
      </c>
      <c r="BV16" s="6">
        <v>3.2508389261744965E-2</v>
      </c>
      <c r="BW16" s="2"/>
      <c r="BX16" s="7">
        <v>0.99286912751677858</v>
      </c>
      <c r="BY16" s="9">
        <v>1</v>
      </c>
      <c r="BZ16" s="30" t="s">
        <v>98</v>
      </c>
      <c r="CB16" s="2" t="s">
        <v>16</v>
      </c>
      <c r="CC16" s="2"/>
      <c r="CD16" s="2"/>
      <c r="CE16" s="2"/>
      <c r="CF16" s="2"/>
      <c r="CG16" s="2"/>
      <c r="CH16" s="5">
        <v>223</v>
      </c>
      <c r="CI16" s="6">
        <v>4.5288383428107232E-2</v>
      </c>
      <c r="CJ16" s="2"/>
      <c r="CK16" s="7">
        <v>0.99492282696994316</v>
      </c>
      <c r="CL16" s="9">
        <v>1</v>
      </c>
      <c r="CM16" s="30" t="s">
        <v>98</v>
      </c>
      <c r="CO16" s="2" t="s">
        <v>16</v>
      </c>
      <c r="CP16" s="2"/>
      <c r="CQ16" s="2"/>
      <c r="CR16" s="2"/>
      <c r="CS16" s="2"/>
      <c r="CT16" s="2"/>
      <c r="CU16" s="5">
        <v>347</v>
      </c>
      <c r="CV16" s="6">
        <v>6.2286842577634179E-2</v>
      </c>
      <c r="CW16" s="2"/>
      <c r="CX16" s="7">
        <v>0.99407646742057076</v>
      </c>
      <c r="CY16" s="9">
        <v>1</v>
      </c>
      <c r="CZ16" s="30" t="s">
        <v>98</v>
      </c>
      <c r="DB16" s="2" t="s">
        <v>16</v>
      </c>
      <c r="DC16" s="2"/>
      <c r="DD16" s="2"/>
      <c r="DE16" s="2"/>
      <c r="DF16" s="2"/>
      <c r="DG16" s="2"/>
      <c r="DH16" s="5">
        <v>294</v>
      </c>
      <c r="DI16" s="6">
        <v>5.0196346252347618E-2</v>
      </c>
      <c r="DJ16" s="2"/>
      <c r="DK16" s="7">
        <v>0.99385350862216149</v>
      </c>
      <c r="DL16" s="9">
        <v>1</v>
      </c>
      <c r="DM16" s="30" t="s">
        <v>98</v>
      </c>
      <c r="DO16" s="2" t="s">
        <v>16</v>
      </c>
      <c r="DP16" s="2"/>
      <c r="DQ16" s="2"/>
      <c r="DR16" s="2"/>
      <c r="DS16" s="2"/>
      <c r="DT16" s="2"/>
      <c r="DU16" s="5">
        <v>110</v>
      </c>
      <c r="DV16" s="6">
        <v>2.2750775594622543E-2</v>
      </c>
      <c r="DW16" s="2"/>
      <c r="DX16" s="7">
        <v>0.99565667011375392</v>
      </c>
      <c r="DY16" s="9">
        <v>1</v>
      </c>
      <c r="DZ16" s="8" t="s">
        <v>9</v>
      </c>
      <c r="EB16" s="2" t="s">
        <v>16</v>
      </c>
      <c r="EC16" s="2"/>
      <c r="ED16" s="2"/>
      <c r="EE16" s="2"/>
      <c r="EF16" s="2"/>
      <c r="EG16" s="2"/>
      <c r="EH16" s="5">
        <v>53</v>
      </c>
      <c r="EI16" s="6">
        <f t="shared" si="6"/>
        <v>1.6516048613275165E-2</v>
      </c>
      <c r="EJ16" s="2"/>
      <c r="EK16" s="7">
        <v>0.99800342270393605</v>
      </c>
      <c r="EL16" s="9">
        <v>1</v>
      </c>
      <c r="EM16" s="8" t="s">
        <v>9</v>
      </c>
      <c r="EO16" s="2" t="s">
        <v>16</v>
      </c>
      <c r="EP16" s="2"/>
      <c r="EQ16" s="2"/>
      <c r="ER16" s="2"/>
      <c r="ES16" s="2"/>
      <c r="ET16" s="2"/>
      <c r="EU16" s="5">
        <v>179</v>
      </c>
      <c r="EV16" s="6">
        <v>3.4264931087289431E-2</v>
      </c>
      <c r="EW16" s="2"/>
      <c r="EX16" s="7">
        <v>0.99540581929555894</v>
      </c>
      <c r="EY16" s="9">
        <v>1</v>
      </c>
      <c r="EZ16" s="8" t="s">
        <v>9</v>
      </c>
      <c r="FB16" s="2" t="s">
        <v>16</v>
      </c>
      <c r="FC16" s="2"/>
      <c r="FD16" s="2"/>
      <c r="FE16" s="2"/>
      <c r="FF16" s="2"/>
      <c r="FG16" s="2"/>
      <c r="FH16" s="5">
        <f t="shared" si="7"/>
        <v>1860</v>
      </c>
      <c r="FI16" s="6">
        <f t="shared" si="8"/>
        <v>3.5658825559325931E-2</v>
      </c>
      <c r="FJ16" s="2"/>
      <c r="FK16" s="7">
        <f>+FI14+FI15+FI16</f>
        <v>0.99553306109928885</v>
      </c>
      <c r="FL16" s="9">
        <v>1</v>
      </c>
      <c r="FM16" s="8" t="s">
        <v>9</v>
      </c>
      <c r="FO16" s="13"/>
      <c r="FP16" s="62" t="s">
        <v>69</v>
      </c>
      <c r="FQ16" s="63"/>
      <c r="FR16" s="63"/>
      <c r="FS16" s="26">
        <v>9308</v>
      </c>
      <c r="FT16" s="26">
        <v>7743</v>
      </c>
      <c r="FU16" s="26">
        <v>9988</v>
      </c>
      <c r="FV16" s="26">
        <v>10498</v>
      </c>
      <c r="FW16" s="26">
        <v>12664</v>
      </c>
      <c r="FX16" s="26">
        <v>13353</v>
      </c>
      <c r="FY16" s="26">
        <v>13567</v>
      </c>
      <c r="FZ16" s="26">
        <v>13538</v>
      </c>
      <c r="GA16" s="26">
        <v>14395</v>
      </c>
      <c r="GB16" s="26">
        <v>12391</v>
      </c>
      <c r="GC16" s="26">
        <v>8855</v>
      </c>
      <c r="GD16" s="26">
        <v>12903</v>
      </c>
      <c r="GE16" s="27">
        <v>139203</v>
      </c>
      <c r="GF16" s="13"/>
    </row>
    <row r="17" spans="2:188" ht="15.75" x14ac:dyDescent="0.25">
      <c r="B17" s="2" t="s">
        <v>17</v>
      </c>
      <c r="C17" s="2"/>
      <c r="D17" s="2"/>
      <c r="E17" s="2"/>
      <c r="F17" s="2"/>
      <c r="G17" s="2"/>
      <c r="H17" s="5">
        <v>3</v>
      </c>
      <c r="I17" s="6">
        <v>1.0384215991692627E-3</v>
      </c>
      <c r="J17" s="2"/>
      <c r="K17" s="2"/>
      <c r="L17" s="2"/>
      <c r="M17" s="2"/>
      <c r="O17" s="2" t="s">
        <v>17</v>
      </c>
      <c r="P17" s="2"/>
      <c r="Q17" s="2"/>
      <c r="R17" s="2"/>
      <c r="S17" s="2"/>
      <c r="T17" s="2"/>
      <c r="U17" s="5">
        <v>12</v>
      </c>
      <c r="V17" s="6">
        <v>4.5540796963946866E-3</v>
      </c>
      <c r="W17" s="2"/>
      <c r="X17" s="2"/>
      <c r="Y17" s="2"/>
      <c r="Z17" s="2"/>
      <c r="AB17" s="2" t="s">
        <v>17</v>
      </c>
      <c r="AC17" s="2"/>
      <c r="AD17" s="2"/>
      <c r="AE17" s="2"/>
      <c r="AF17" s="2"/>
      <c r="AG17" s="2"/>
      <c r="AH17" s="5">
        <v>0</v>
      </c>
      <c r="AI17" s="6">
        <v>0</v>
      </c>
      <c r="AJ17" s="2"/>
      <c r="AK17" s="2"/>
      <c r="AL17" s="2"/>
      <c r="AM17" s="2"/>
      <c r="AO17" s="2" t="s">
        <v>17</v>
      </c>
      <c r="AP17" s="2"/>
      <c r="AQ17" s="2"/>
      <c r="AR17" s="2"/>
      <c r="AS17" s="2"/>
      <c r="AT17" s="2"/>
      <c r="AU17" s="5">
        <v>18</v>
      </c>
      <c r="AV17" s="6">
        <v>4.5558086560364463E-3</v>
      </c>
      <c r="AW17" s="2"/>
      <c r="AX17" s="2"/>
      <c r="AY17" s="2"/>
      <c r="AZ17" s="2"/>
      <c r="BB17" s="2" t="s">
        <v>17</v>
      </c>
      <c r="BC17" s="2"/>
      <c r="BD17" s="2"/>
      <c r="BE17" s="2"/>
      <c r="BF17" s="2"/>
      <c r="BG17" s="2"/>
      <c r="BH17" s="5">
        <v>20</v>
      </c>
      <c r="BI17" s="6">
        <v>4.1288191577208916E-3</v>
      </c>
      <c r="BJ17" s="2"/>
      <c r="BK17" s="2"/>
      <c r="BL17" s="2"/>
      <c r="BM17" s="2"/>
      <c r="BO17" s="2" t="s">
        <v>17</v>
      </c>
      <c r="BP17" s="2"/>
      <c r="BQ17" s="2"/>
      <c r="BR17" s="2"/>
      <c r="BS17" s="2"/>
      <c r="BT17" s="2"/>
      <c r="BU17" s="5">
        <v>34</v>
      </c>
      <c r="BV17" s="6">
        <v>7.1308724832214766E-3</v>
      </c>
      <c r="BW17" s="2"/>
      <c r="BX17" s="2"/>
      <c r="BY17" s="2"/>
      <c r="BZ17" s="2"/>
      <c r="CB17" s="2" t="s">
        <v>17</v>
      </c>
      <c r="CC17" s="2"/>
      <c r="CD17" s="2"/>
      <c r="CE17" s="2"/>
      <c r="CF17" s="2"/>
      <c r="CG17" s="2"/>
      <c r="CH17" s="5">
        <v>25</v>
      </c>
      <c r="CI17" s="6">
        <v>5.077173030056864E-3</v>
      </c>
      <c r="CJ17" s="2"/>
      <c r="CK17" s="2"/>
      <c r="CL17" s="2"/>
      <c r="CM17" s="2"/>
      <c r="CO17" s="2" t="s">
        <v>17</v>
      </c>
      <c r="CP17" s="2"/>
      <c r="CQ17" s="2"/>
      <c r="CR17" s="2"/>
      <c r="CS17" s="2"/>
      <c r="CT17" s="2"/>
      <c r="CU17" s="5">
        <v>33</v>
      </c>
      <c r="CV17" s="6">
        <v>5.9235325794291865E-3</v>
      </c>
      <c r="CW17" s="2"/>
      <c r="CX17" s="2"/>
      <c r="CY17" s="2"/>
      <c r="CZ17" s="2"/>
      <c r="DB17" s="2" t="s">
        <v>17</v>
      </c>
      <c r="DC17" s="2"/>
      <c r="DD17" s="2"/>
      <c r="DE17" s="2"/>
      <c r="DF17" s="2"/>
      <c r="DG17" s="2"/>
      <c r="DH17" s="5">
        <v>36</v>
      </c>
      <c r="DI17" s="6">
        <v>6.146491377838484E-3</v>
      </c>
      <c r="DJ17" s="2"/>
      <c r="DK17" s="2"/>
      <c r="DL17" s="2"/>
      <c r="DM17" s="2"/>
      <c r="DO17" s="2" t="s">
        <v>17</v>
      </c>
      <c r="DP17" s="2"/>
      <c r="DQ17" s="2"/>
      <c r="DR17" s="2"/>
      <c r="DS17" s="2"/>
      <c r="DT17" s="2"/>
      <c r="DU17" s="5">
        <v>21</v>
      </c>
      <c r="DV17" s="6">
        <v>4.3433298862461224E-3</v>
      </c>
      <c r="DW17" s="2"/>
      <c r="DX17" s="2"/>
      <c r="DY17" s="2"/>
      <c r="DZ17" s="2"/>
      <c r="EB17" s="2" t="s">
        <v>17</v>
      </c>
      <c r="EC17" s="2"/>
      <c r="ED17" s="2"/>
      <c r="EE17" s="2"/>
      <c r="EF17" s="2"/>
      <c r="EG17" s="2"/>
      <c r="EH17" s="5">
        <v>7</v>
      </c>
      <c r="EI17" s="6">
        <f t="shared" si="6"/>
        <v>2.1813649111872857E-3</v>
      </c>
      <c r="EJ17" s="2"/>
      <c r="EK17" s="2"/>
      <c r="EL17" s="2"/>
      <c r="EM17" s="2"/>
      <c r="EO17" s="2" t="s">
        <v>17</v>
      </c>
      <c r="EP17" s="2"/>
      <c r="EQ17" s="2"/>
      <c r="ER17" s="2"/>
      <c r="ES17" s="2"/>
      <c r="ET17" s="2"/>
      <c r="EU17" s="5">
        <v>24</v>
      </c>
      <c r="EV17" s="6">
        <v>4.5941807044410417E-3</v>
      </c>
      <c r="EW17" s="2"/>
      <c r="EX17" s="2"/>
      <c r="EY17" s="2"/>
      <c r="EZ17" s="2"/>
      <c r="FB17" s="2" t="s">
        <v>17</v>
      </c>
      <c r="FC17" s="2"/>
      <c r="FD17" s="2"/>
      <c r="FE17" s="2"/>
      <c r="FF17" s="2"/>
      <c r="FG17" s="2"/>
      <c r="FH17" s="5">
        <f t="shared" si="7"/>
        <v>233</v>
      </c>
      <c r="FI17" s="6">
        <f t="shared" si="8"/>
        <v>4.4669389007112592E-3</v>
      </c>
      <c r="FJ17" s="2"/>
      <c r="FK17" s="2"/>
      <c r="FL17" s="2"/>
      <c r="FM17" s="2"/>
      <c r="FO17" s="13"/>
      <c r="FP17" s="58" t="s">
        <v>123</v>
      </c>
      <c r="FQ17" s="59"/>
      <c r="FR17" s="59"/>
      <c r="FS17" s="35">
        <v>1.0676760724936911</v>
      </c>
      <c r="FT17" s="35">
        <v>1.0779618543783935</v>
      </c>
      <c r="FU17" s="35">
        <v>1.0745562130177515</v>
      </c>
      <c r="FV17" s="35">
        <v>1.0142995169082125</v>
      </c>
      <c r="FW17" s="35">
        <v>1.1412093358565378</v>
      </c>
      <c r="FX17" s="35">
        <v>1.0839353843656141</v>
      </c>
      <c r="FY17" s="35">
        <v>1.0708816796905833</v>
      </c>
      <c r="FZ17" s="35">
        <v>1.0783813923848973</v>
      </c>
      <c r="GA17" s="35">
        <v>1.1145091359554042</v>
      </c>
      <c r="GB17" s="35">
        <v>1.1356429291540646</v>
      </c>
      <c r="GC17" s="35">
        <v>1.1068750000000001</v>
      </c>
      <c r="GD17" s="35">
        <v>1.1254252071522024</v>
      </c>
      <c r="GE17" s="29">
        <v>1.0909461434464462</v>
      </c>
      <c r="GF17" s="13"/>
    </row>
    <row r="18" spans="2:188" ht="15.75" x14ac:dyDescent="0.25">
      <c r="B18" s="2" t="s">
        <v>18</v>
      </c>
      <c r="C18" s="2"/>
      <c r="D18" s="2"/>
      <c r="E18" s="2"/>
      <c r="F18" s="2"/>
      <c r="G18" s="2"/>
      <c r="H18" s="10">
        <v>2889</v>
      </c>
      <c r="I18" s="11">
        <v>0.99999999999999989</v>
      </c>
      <c r="J18" s="2"/>
      <c r="K18" s="2"/>
      <c r="L18" s="2"/>
      <c r="M18" s="2"/>
      <c r="O18" s="2" t="s">
        <v>18</v>
      </c>
      <c r="P18" s="2"/>
      <c r="Q18" s="2"/>
      <c r="R18" s="2"/>
      <c r="S18" s="2"/>
      <c r="T18" s="2"/>
      <c r="U18" s="10">
        <v>2635</v>
      </c>
      <c r="V18" s="11">
        <v>1</v>
      </c>
      <c r="W18" s="2"/>
      <c r="X18" s="2"/>
      <c r="Y18" s="2"/>
      <c r="Z18" s="2"/>
      <c r="AB18" s="2" t="s">
        <v>18</v>
      </c>
      <c r="AC18" s="2"/>
      <c r="AD18" s="2"/>
      <c r="AE18" s="2"/>
      <c r="AF18" s="2"/>
      <c r="AG18" s="2"/>
      <c r="AH18" s="10">
        <v>3449</v>
      </c>
      <c r="AI18" s="11">
        <v>1</v>
      </c>
      <c r="AJ18" s="2"/>
      <c r="AK18" s="2"/>
      <c r="AL18" s="2"/>
      <c r="AM18" s="2"/>
      <c r="AO18" s="2" t="s">
        <v>18</v>
      </c>
      <c r="AP18" s="2"/>
      <c r="AQ18" s="2"/>
      <c r="AR18" s="2"/>
      <c r="AS18" s="2"/>
      <c r="AT18" s="2"/>
      <c r="AU18" s="10">
        <v>3951</v>
      </c>
      <c r="AV18" s="11">
        <v>1</v>
      </c>
      <c r="AW18" s="2"/>
      <c r="AX18" s="2"/>
      <c r="AY18" s="2"/>
      <c r="AZ18" s="2"/>
      <c r="BB18" s="2" t="s">
        <v>18</v>
      </c>
      <c r="BC18" s="2"/>
      <c r="BD18" s="2"/>
      <c r="BE18" s="2"/>
      <c r="BF18" s="2"/>
      <c r="BG18" s="2"/>
      <c r="BH18" s="10">
        <v>4844</v>
      </c>
      <c r="BI18" s="11">
        <v>1</v>
      </c>
      <c r="BJ18" s="2"/>
      <c r="BK18" s="2"/>
      <c r="BL18" s="2"/>
      <c r="BM18" s="2"/>
      <c r="BO18" s="2" t="s">
        <v>18</v>
      </c>
      <c r="BP18" s="2"/>
      <c r="BQ18" s="2"/>
      <c r="BR18" s="2"/>
      <c r="BS18" s="2"/>
      <c r="BT18" s="2"/>
      <c r="BU18" s="10">
        <v>4768</v>
      </c>
      <c r="BV18" s="11">
        <v>1</v>
      </c>
      <c r="BW18" s="2"/>
      <c r="BX18" s="2"/>
      <c r="BY18" s="2"/>
      <c r="BZ18" s="2"/>
      <c r="CB18" s="2" t="s">
        <v>18</v>
      </c>
      <c r="CC18" s="2"/>
      <c r="CD18" s="2"/>
      <c r="CE18" s="2"/>
      <c r="CF18" s="2"/>
      <c r="CG18" s="2"/>
      <c r="CH18" s="10">
        <v>4924</v>
      </c>
      <c r="CI18" s="11">
        <v>1</v>
      </c>
      <c r="CJ18" s="2"/>
      <c r="CK18" s="2"/>
      <c r="CL18" s="2"/>
      <c r="CM18" s="2"/>
      <c r="CO18" s="2" t="s">
        <v>18</v>
      </c>
      <c r="CP18" s="2"/>
      <c r="CQ18" s="2"/>
      <c r="CR18" s="2"/>
      <c r="CS18" s="2"/>
      <c r="CT18" s="2"/>
      <c r="CU18" s="10">
        <v>5570</v>
      </c>
      <c r="CV18" s="11">
        <v>1</v>
      </c>
      <c r="CW18" s="2"/>
      <c r="CX18" s="2"/>
      <c r="CY18" s="2"/>
      <c r="CZ18" s="2"/>
      <c r="DB18" s="2" t="s">
        <v>18</v>
      </c>
      <c r="DC18" s="2"/>
      <c r="DD18" s="2"/>
      <c r="DE18" s="2"/>
      <c r="DF18" s="2"/>
      <c r="DG18" s="2"/>
      <c r="DH18" s="10">
        <v>5864</v>
      </c>
      <c r="DI18" s="11">
        <v>1</v>
      </c>
      <c r="DJ18" s="2"/>
      <c r="DK18" s="2"/>
      <c r="DL18" s="2"/>
      <c r="DM18" s="2"/>
      <c r="DO18" s="2" t="s">
        <v>18</v>
      </c>
      <c r="DP18" s="2"/>
      <c r="DQ18" s="2"/>
      <c r="DR18" s="2"/>
      <c r="DS18" s="2"/>
      <c r="DT18" s="2"/>
      <c r="DU18" s="10">
        <v>4835</v>
      </c>
      <c r="DV18" s="11">
        <v>1</v>
      </c>
      <c r="DW18" s="2"/>
      <c r="DX18" s="2"/>
      <c r="DY18" s="2"/>
      <c r="DZ18" s="2"/>
      <c r="EB18" s="2" t="s">
        <v>18</v>
      </c>
      <c r="EC18" s="2"/>
      <c r="ED18" s="2"/>
      <c r="EE18" s="2"/>
      <c r="EF18" s="2"/>
      <c r="EG18" s="2"/>
      <c r="EH18" s="10">
        <f>3506-297</f>
        <v>3209</v>
      </c>
      <c r="EI18" s="11">
        <v>0.99999999999999989</v>
      </c>
      <c r="EJ18" s="2"/>
      <c r="EK18" s="2"/>
      <c r="EL18" s="2"/>
      <c r="EM18" s="2"/>
      <c r="EO18" s="2" t="s">
        <v>18</v>
      </c>
      <c r="EP18" s="2"/>
      <c r="EQ18" s="2"/>
      <c r="ER18" s="2"/>
      <c r="ES18" s="2"/>
      <c r="ET18" s="2"/>
      <c r="EU18" s="10">
        <v>5224</v>
      </c>
      <c r="EV18" s="11">
        <v>1</v>
      </c>
      <c r="EW18" s="2"/>
      <c r="EX18" s="2"/>
      <c r="EY18" s="2"/>
      <c r="EZ18" s="2"/>
      <c r="FB18" s="2" t="s">
        <v>18</v>
      </c>
      <c r="FC18" s="2"/>
      <c r="FD18" s="2"/>
      <c r="FE18" s="2"/>
      <c r="FF18" s="2"/>
      <c r="FG18" s="2"/>
      <c r="FH18" s="10">
        <f>SUM(FH14:FH17)</f>
        <v>52161</v>
      </c>
      <c r="FI18" s="11">
        <f>SUM(FI14:FI17)</f>
        <v>1</v>
      </c>
      <c r="FJ18" s="2"/>
      <c r="FK18" s="2"/>
      <c r="FL18" s="2"/>
      <c r="FM18" s="2"/>
      <c r="FO18" s="13"/>
      <c r="FP18" s="62" t="s">
        <v>71</v>
      </c>
      <c r="FQ18" s="63"/>
      <c r="FR18" s="63"/>
      <c r="FS18" s="26">
        <v>590</v>
      </c>
      <c r="FT18" s="26">
        <v>898</v>
      </c>
      <c r="FU18" s="26">
        <v>359</v>
      </c>
      <c r="FV18" s="26">
        <v>1145</v>
      </c>
      <c r="FW18" s="26">
        <v>298</v>
      </c>
      <c r="FX18" s="26">
        <v>764</v>
      </c>
      <c r="FY18" s="26">
        <v>3575</v>
      </c>
      <c r="FZ18" s="26">
        <v>2284</v>
      </c>
      <c r="GA18" s="26">
        <v>291</v>
      </c>
      <c r="GB18" s="26">
        <v>944</v>
      </c>
      <c r="GC18" s="26">
        <v>273</v>
      </c>
      <c r="GD18" s="26">
        <v>950</v>
      </c>
      <c r="GE18" s="27">
        <v>12371</v>
      </c>
      <c r="GF18" s="13"/>
    </row>
    <row r="19" spans="2:188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O19" s="13"/>
      <c r="FP19" s="58" t="s">
        <v>124</v>
      </c>
      <c r="FQ19" s="59"/>
      <c r="FR19" s="59"/>
      <c r="FS19" s="35">
        <v>0.5130434782608696</v>
      </c>
      <c r="FT19" s="35">
        <v>0.74276261373035568</v>
      </c>
      <c r="FU19" s="35">
        <v>0.39977728285077951</v>
      </c>
      <c r="FV19" s="35">
        <v>0.6246590289143481</v>
      </c>
      <c r="FW19" s="35">
        <v>0.75826972010178118</v>
      </c>
      <c r="FX19" s="35">
        <v>0.48232323232323232</v>
      </c>
      <c r="FY19" s="35">
        <v>0.64752762180764356</v>
      </c>
      <c r="FZ19" s="35">
        <v>0.58534085084572018</v>
      </c>
      <c r="GA19" s="35">
        <v>0.57170923379174854</v>
      </c>
      <c r="GB19" s="35">
        <v>0.68854850474106488</v>
      </c>
      <c r="GC19" s="35">
        <v>0.50837988826815639</v>
      </c>
      <c r="GD19" s="35">
        <v>0.66995768688293367</v>
      </c>
      <c r="GE19" s="29">
        <v>0.59935826187655283</v>
      </c>
      <c r="GF19" s="13"/>
    </row>
    <row r="20" spans="2:188" ht="15.75" x14ac:dyDescent="0.25">
      <c r="B20" s="2" t="s">
        <v>19</v>
      </c>
      <c r="C20" s="2"/>
      <c r="D20" s="2"/>
      <c r="E20" s="2"/>
      <c r="F20" s="2"/>
      <c r="G20" s="2"/>
      <c r="H20" s="5">
        <v>2255</v>
      </c>
      <c r="I20" s="6">
        <v>1</v>
      </c>
      <c r="J20" s="2"/>
      <c r="K20" s="7">
        <v>1</v>
      </c>
      <c r="L20" s="7">
        <v>0.8</v>
      </c>
      <c r="M20" s="8" t="s">
        <v>9</v>
      </c>
      <c r="O20" s="2" t="s">
        <v>19</v>
      </c>
      <c r="P20" s="2"/>
      <c r="Q20" s="2"/>
      <c r="R20" s="2"/>
      <c r="S20" s="2"/>
      <c r="T20" s="2"/>
      <c r="U20" s="5">
        <v>1909</v>
      </c>
      <c r="V20" s="6">
        <v>0.99947643979057588</v>
      </c>
      <c r="W20" s="2"/>
      <c r="X20" s="7">
        <v>0.99947643979057588</v>
      </c>
      <c r="Y20" s="7">
        <v>0.8</v>
      </c>
      <c r="Z20" s="8" t="s">
        <v>9</v>
      </c>
      <c r="AB20" s="2" t="s">
        <v>19</v>
      </c>
      <c r="AC20" s="2"/>
      <c r="AD20" s="2"/>
      <c r="AE20" s="2"/>
      <c r="AF20" s="2"/>
      <c r="AG20" s="2"/>
      <c r="AH20" s="5">
        <v>2237</v>
      </c>
      <c r="AI20" s="6">
        <v>1</v>
      </c>
      <c r="AJ20" s="2"/>
      <c r="AK20" s="7">
        <v>1</v>
      </c>
      <c r="AL20" s="7">
        <v>0.8</v>
      </c>
      <c r="AM20" s="8" t="s">
        <v>9</v>
      </c>
      <c r="AO20" s="2" t="s">
        <v>19</v>
      </c>
      <c r="AP20" s="2"/>
      <c r="AQ20" s="2"/>
      <c r="AR20" s="2"/>
      <c r="AS20" s="2"/>
      <c r="AT20" s="2"/>
      <c r="AU20" s="5">
        <v>2011</v>
      </c>
      <c r="AV20" s="6">
        <v>0.99950298210735589</v>
      </c>
      <c r="AW20" s="2"/>
      <c r="AX20" s="7">
        <v>0.99950298210735589</v>
      </c>
      <c r="AY20" s="7">
        <v>0.8</v>
      </c>
      <c r="AZ20" s="8" t="s">
        <v>9</v>
      </c>
      <c r="BB20" s="2" t="s">
        <v>19</v>
      </c>
      <c r="BC20" s="2"/>
      <c r="BD20" s="2"/>
      <c r="BE20" s="2"/>
      <c r="BF20" s="2"/>
      <c r="BG20" s="2"/>
      <c r="BH20" s="5">
        <v>2234</v>
      </c>
      <c r="BI20" s="6">
        <v>0.99955257270693509</v>
      </c>
      <c r="BJ20" s="2"/>
      <c r="BK20" s="7">
        <v>0.99955257270693509</v>
      </c>
      <c r="BL20" s="7">
        <v>0.8</v>
      </c>
      <c r="BM20" s="8" t="s">
        <v>9</v>
      </c>
      <c r="BO20" s="2" t="s">
        <v>19</v>
      </c>
      <c r="BP20" s="2"/>
      <c r="BQ20" s="2"/>
      <c r="BR20" s="2"/>
      <c r="BS20" s="2"/>
      <c r="BT20" s="2"/>
      <c r="BU20" s="5">
        <v>2609</v>
      </c>
      <c r="BV20" s="6">
        <v>0.99846801991574108</v>
      </c>
      <c r="BW20" s="2"/>
      <c r="BX20" s="7">
        <v>0.99846801991574108</v>
      </c>
      <c r="BY20" s="7">
        <v>0.8</v>
      </c>
      <c r="BZ20" s="8" t="s">
        <v>9</v>
      </c>
      <c r="CB20" s="2" t="s">
        <v>19</v>
      </c>
      <c r="CC20" s="2"/>
      <c r="CD20" s="2"/>
      <c r="CE20" s="2"/>
      <c r="CF20" s="2"/>
      <c r="CG20" s="2"/>
      <c r="CH20" s="5">
        <v>2557</v>
      </c>
      <c r="CI20" s="6">
        <v>1</v>
      </c>
      <c r="CJ20" s="2"/>
      <c r="CK20" s="7">
        <v>1</v>
      </c>
      <c r="CL20" s="7">
        <v>0.8</v>
      </c>
      <c r="CM20" s="8" t="s">
        <v>9</v>
      </c>
      <c r="CO20" s="2" t="s">
        <v>19</v>
      </c>
      <c r="CP20" s="2"/>
      <c r="CQ20" s="2"/>
      <c r="CR20" s="2"/>
      <c r="CS20" s="2"/>
      <c r="CT20" s="2"/>
      <c r="CU20" s="5">
        <v>2272</v>
      </c>
      <c r="CV20" s="6">
        <v>1</v>
      </c>
      <c r="CW20" s="2"/>
      <c r="CX20" s="7">
        <v>1</v>
      </c>
      <c r="CY20" s="7">
        <v>0.8</v>
      </c>
      <c r="CZ20" s="8" t="s">
        <v>9</v>
      </c>
      <c r="DB20" s="2" t="s">
        <v>19</v>
      </c>
      <c r="DC20" s="2"/>
      <c r="DD20" s="2"/>
      <c r="DE20" s="2"/>
      <c r="DF20" s="2"/>
      <c r="DG20" s="2"/>
      <c r="DH20" s="5">
        <v>2278</v>
      </c>
      <c r="DI20" s="6">
        <v>1</v>
      </c>
      <c r="DJ20" s="2"/>
      <c r="DK20" s="7">
        <v>1</v>
      </c>
      <c r="DL20" s="7">
        <v>0.8</v>
      </c>
      <c r="DM20" s="8" t="s">
        <v>9</v>
      </c>
      <c r="DO20" s="2" t="s">
        <v>19</v>
      </c>
      <c r="DP20" s="2"/>
      <c r="DQ20" s="2"/>
      <c r="DR20" s="2"/>
      <c r="DS20" s="2"/>
      <c r="DT20" s="2"/>
      <c r="DU20" s="5">
        <v>2085</v>
      </c>
      <c r="DV20" s="6">
        <v>1</v>
      </c>
      <c r="DW20" s="2"/>
      <c r="DX20" s="7">
        <v>1</v>
      </c>
      <c r="DY20" s="7">
        <v>0.8</v>
      </c>
      <c r="DZ20" s="8" t="s">
        <v>9</v>
      </c>
      <c r="EB20" s="2" t="s">
        <v>19</v>
      </c>
      <c r="EC20" s="2"/>
      <c r="ED20" s="2"/>
      <c r="EE20" s="2"/>
      <c r="EF20" s="2"/>
      <c r="EG20" s="2"/>
      <c r="EH20" s="5">
        <v>1664</v>
      </c>
      <c r="EI20" s="6">
        <f>EH20/$EH$24</f>
        <v>0.99939939939939937</v>
      </c>
      <c r="EJ20" s="2"/>
      <c r="EK20" s="7">
        <v>0.99939939939939937</v>
      </c>
      <c r="EL20" s="7">
        <v>0.8</v>
      </c>
      <c r="EM20" s="8" t="s">
        <v>9</v>
      </c>
      <c r="EO20" s="2" t="s">
        <v>19</v>
      </c>
      <c r="EP20" s="2"/>
      <c r="EQ20" s="2"/>
      <c r="ER20" s="2"/>
      <c r="ES20" s="2"/>
      <c r="ET20" s="2"/>
      <c r="EU20" s="5">
        <v>2259</v>
      </c>
      <c r="EV20" s="6">
        <v>1</v>
      </c>
      <c r="EW20" s="2"/>
      <c r="EX20" s="7">
        <v>1</v>
      </c>
      <c r="EY20" s="7">
        <v>0.8</v>
      </c>
      <c r="EZ20" s="8" t="s">
        <v>9</v>
      </c>
      <c r="FB20" s="2" t="s">
        <v>19</v>
      </c>
      <c r="FC20" s="2"/>
      <c r="FD20" s="2"/>
      <c r="FE20" s="2"/>
      <c r="FF20" s="2"/>
      <c r="FG20" s="2"/>
      <c r="FH20" s="5">
        <f>+H20+U20+AH20+AU20+BH20+BU20+CH20+CU20+DH20+DU20+EH20+EU20</f>
        <v>26370</v>
      </c>
      <c r="FI20" s="6">
        <f>+FH20/$FH$24</f>
        <v>0.99969671696110396</v>
      </c>
      <c r="FJ20" s="2"/>
      <c r="FK20" s="7">
        <f>+FI20</f>
        <v>0.99969671696110396</v>
      </c>
      <c r="FL20" s="7">
        <v>0.8</v>
      </c>
      <c r="FM20" s="8" t="s">
        <v>9</v>
      </c>
      <c r="FO20" s="13"/>
      <c r="FP20" s="62" t="s">
        <v>53</v>
      </c>
      <c r="FQ20" s="63"/>
      <c r="FR20" s="63"/>
      <c r="FS20" s="26">
        <v>9898</v>
      </c>
      <c r="FT20" s="26">
        <v>8641</v>
      </c>
      <c r="FU20" s="26">
        <v>10347</v>
      </c>
      <c r="FV20" s="26">
        <v>11643</v>
      </c>
      <c r="FW20" s="26">
        <v>12962</v>
      </c>
      <c r="FX20" s="26">
        <v>14117</v>
      </c>
      <c r="FY20" s="26">
        <v>17142</v>
      </c>
      <c r="FZ20" s="26">
        <v>15822</v>
      </c>
      <c r="GA20" s="26">
        <v>14686</v>
      </c>
      <c r="GB20" s="26">
        <v>13335</v>
      </c>
      <c r="GC20" s="26">
        <v>9128</v>
      </c>
      <c r="GD20" s="26">
        <v>13853</v>
      </c>
      <c r="GE20" s="27">
        <v>151574</v>
      </c>
      <c r="GF20" s="13"/>
    </row>
    <row r="21" spans="2:188" ht="15.75" x14ac:dyDescent="0.25">
      <c r="B21" s="2" t="s">
        <v>20</v>
      </c>
      <c r="C21" s="2"/>
      <c r="D21" s="2"/>
      <c r="E21" s="2"/>
      <c r="F21" s="2"/>
      <c r="G21" s="2"/>
      <c r="H21" s="5">
        <v>0</v>
      </c>
      <c r="I21" s="6">
        <v>0</v>
      </c>
      <c r="J21" s="2"/>
      <c r="K21" s="7">
        <v>1</v>
      </c>
      <c r="L21" s="9">
        <v>0.9</v>
      </c>
      <c r="M21" s="8" t="s">
        <v>9</v>
      </c>
      <c r="O21" s="2" t="s">
        <v>20</v>
      </c>
      <c r="P21" s="2"/>
      <c r="Q21" s="2"/>
      <c r="R21" s="2"/>
      <c r="S21" s="2"/>
      <c r="T21" s="2"/>
      <c r="U21" s="5">
        <v>0</v>
      </c>
      <c r="V21" s="6">
        <v>0</v>
      </c>
      <c r="W21" s="2"/>
      <c r="X21" s="7">
        <v>0.99947643979057588</v>
      </c>
      <c r="Y21" s="9">
        <v>0.9</v>
      </c>
      <c r="Z21" s="8" t="s">
        <v>9</v>
      </c>
      <c r="AB21" s="2" t="s">
        <v>20</v>
      </c>
      <c r="AC21" s="2"/>
      <c r="AD21" s="2"/>
      <c r="AE21" s="2"/>
      <c r="AF21" s="2"/>
      <c r="AG21" s="2"/>
      <c r="AH21" s="5">
        <v>0</v>
      </c>
      <c r="AI21" s="6">
        <v>0</v>
      </c>
      <c r="AJ21" s="2"/>
      <c r="AK21" s="7">
        <v>1</v>
      </c>
      <c r="AL21" s="9">
        <v>0.9</v>
      </c>
      <c r="AM21" s="8" t="s">
        <v>9</v>
      </c>
      <c r="AO21" s="2" t="s">
        <v>20</v>
      </c>
      <c r="AP21" s="2"/>
      <c r="AQ21" s="2"/>
      <c r="AR21" s="2"/>
      <c r="AS21" s="2"/>
      <c r="AT21" s="2"/>
      <c r="AU21" s="5">
        <v>1</v>
      </c>
      <c r="AV21" s="6">
        <v>4.9701789264413514E-4</v>
      </c>
      <c r="AW21" s="2"/>
      <c r="AX21" s="7">
        <v>1</v>
      </c>
      <c r="AY21" s="9">
        <v>0.9</v>
      </c>
      <c r="AZ21" s="8" t="s">
        <v>9</v>
      </c>
      <c r="BB21" s="2" t="s">
        <v>20</v>
      </c>
      <c r="BC21" s="2"/>
      <c r="BD21" s="2"/>
      <c r="BE21" s="2"/>
      <c r="BF21" s="2"/>
      <c r="BG21" s="2"/>
      <c r="BH21" s="5">
        <v>0</v>
      </c>
      <c r="BI21" s="6">
        <v>0</v>
      </c>
      <c r="BJ21" s="2"/>
      <c r="BK21" s="7">
        <v>0.99955257270693509</v>
      </c>
      <c r="BL21" s="9">
        <v>0.9</v>
      </c>
      <c r="BM21" s="8" t="s">
        <v>9</v>
      </c>
      <c r="BO21" s="2" t="s">
        <v>20</v>
      </c>
      <c r="BP21" s="2"/>
      <c r="BQ21" s="2"/>
      <c r="BR21" s="2"/>
      <c r="BS21" s="2"/>
      <c r="BT21" s="2"/>
      <c r="BU21" s="5">
        <v>0</v>
      </c>
      <c r="BV21" s="6">
        <v>0</v>
      </c>
      <c r="BW21" s="2"/>
      <c r="BX21" s="7">
        <v>0.99846801991574108</v>
      </c>
      <c r="BY21" s="9">
        <v>0.9</v>
      </c>
      <c r="BZ21" s="8" t="s">
        <v>9</v>
      </c>
      <c r="CB21" s="2" t="s">
        <v>20</v>
      </c>
      <c r="CC21" s="2"/>
      <c r="CD21" s="2"/>
      <c r="CE21" s="2"/>
      <c r="CF21" s="2"/>
      <c r="CG21" s="2"/>
      <c r="CH21" s="5">
        <v>0</v>
      </c>
      <c r="CI21" s="6">
        <v>0</v>
      </c>
      <c r="CJ21" s="2"/>
      <c r="CK21" s="7">
        <v>1</v>
      </c>
      <c r="CL21" s="9">
        <v>0.9</v>
      </c>
      <c r="CM21" s="8" t="s">
        <v>9</v>
      </c>
      <c r="CO21" s="2" t="s">
        <v>20</v>
      </c>
      <c r="CP21" s="2"/>
      <c r="CQ21" s="2"/>
      <c r="CR21" s="2"/>
      <c r="CS21" s="2"/>
      <c r="CT21" s="2"/>
      <c r="CU21" s="5">
        <v>0</v>
      </c>
      <c r="CV21" s="6">
        <v>0</v>
      </c>
      <c r="CW21" s="2"/>
      <c r="CX21" s="7">
        <v>1</v>
      </c>
      <c r="CY21" s="9">
        <v>0.9</v>
      </c>
      <c r="CZ21" s="8" t="s">
        <v>9</v>
      </c>
      <c r="DB21" s="2" t="s">
        <v>20</v>
      </c>
      <c r="DC21" s="2"/>
      <c r="DD21" s="2"/>
      <c r="DE21" s="2"/>
      <c r="DF21" s="2"/>
      <c r="DG21" s="2"/>
      <c r="DH21" s="5">
        <v>0</v>
      </c>
      <c r="DI21" s="6">
        <v>0</v>
      </c>
      <c r="DJ21" s="2"/>
      <c r="DK21" s="7">
        <v>1</v>
      </c>
      <c r="DL21" s="9">
        <v>0.9</v>
      </c>
      <c r="DM21" s="8" t="s">
        <v>9</v>
      </c>
      <c r="DO21" s="2" t="s">
        <v>20</v>
      </c>
      <c r="DP21" s="2"/>
      <c r="DQ21" s="2"/>
      <c r="DR21" s="2"/>
      <c r="DS21" s="2"/>
      <c r="DT21" s="2"/>
      <c r="DU21" s="5">
        <v>0</v>
      </c>
      <c r="DV21" s="6">
        <v>0</v>
      </c>
      <c r="DW21" s="2"/>
      <c r="DX21" s="7">
        <v>1</v>
      </c>
      <c r="DY21" s="9">
        <v>0.9</v>
      </c>
      <c r="DZ21" s="8" t="s">
        <v>9</v>
      </c>
      <c r="EB21" s="2" t="s">
        <v>20</v>
      </c>
      <c r="EC21" s="2"/>
      <c r="ED21" s="2"/>
      <c r="EE21" s="2"/>
      <c r="EF21" s="2"/>
      <c r="EG21" s="2"/>
      <c r="EH21" s="5">
        <v>1</v>
      </c>
      <c r="EI21" s="6">
        <f t="shared" ref="EI21:EI23" si="9">EH21/$EH$24</f>
        <v>6.0060060060060057E-4</v>
      </c>
      <c r="EJ21" s="2"/>
      <c r="EK21" s="7">
        <v>1</v>
      </c>
      <c r="EL21" s="9">
        <v>0.9</v>
      </c>
      <c r="EM21" s="8" t="s">
        <v>9</v>
      </c>
      <c r="EO21" s="2" t="s">
        <v>20</v>
      </c>
      <c r="EP21" s="2"/>
      <c r="EQ21" s="2"/>
      <c r="ER21" s="2"/>
      <c r="ES21" s="2"/>
      <c r="ET21" s="2"/>
      <c r="EU21" s="5">
        <v>0</v>
      </c>
      <c r="EV21" s="6">
        <v>0</v>
      </c>
      <c r="EW21" s="2"/>
      <c r="EX21" s="7">
        <v>1</v>
      </c>
      <c r="EY21" s="9">
        <v>0.9</v>
      </c>
      <c r="EZ21" s="8" t="s">
        <v>9</v>
      </c>
      <c r="FB21" s="2" t="s">
        <v>20</v>
      </c>
      <c r="FC21" s="2"/>
      <c r="FD21" s="2"/>
      <c r="FE21" s="2"/>
      <c r="FF21" s="2"/>
      <c r="FG21" s="2"/>
      <c r="FH21" s="5">
        <f t="shared" ref="FH21:FH23" si="10">+H21+U21+AH21+AU21+BH21+BU21+CH21+CU21+DH21+DU21+EH21+EU21</f>
        <v>2</v>
      </c>
      <c r="FI21" s="6">
        <f t="shared" ref="FI21:FI23" si="11">+FH21/$FH$24</f>
        <v>7.5820759724012435E-5</v>
      </c>
      <c r="FJ21" s="2"/>
      <c r="FK21" s="7">
        <f>+FI20+FI21</f>
        <v>0.99977253772082797</v>
      </c>
      <c r="FL21" s="9">
        <v>0.9</v>
      </c>
      <c r="FM21" s="8" t="s">
        <v>9</v>
      </c>
      <c r="FO21" s="13"/>
      <c r="FP21" s="58" t="s">
        <v>125</v>
      </c>
      <c r="FQ21" s="59"/>
      <c r="FR21" s="59"/>
      <c r="FS21" s="35">
        <v>1.0030401297122011</v>
      </c>
      <c r="FT21" s="35">
        <v>1.0296711153479505</v>
      </c>
      <c r="FU21" s="35">
        <v>1.0151084077307957</v>
      </c>
      <c r="FV21" s="35">
        <v>0.95567594188623495</v>
      </c>
      <c r="FW21" s="35">
        <v>1.1281114012184508</v>
      </c>
      <c r="FX21" s="35">
        <v>1.0153923613608573</v>
      </c>
      <c r="FY21" s="35">
        <v>0.9423859263331501</v>
      </c>
      <c r="FZ21" s="35">
        <v>0.96147301895964998</v>
      </c>
      <c r="GA21" s="35">
        <v>1.0939292364990689</v>
      </c>
      <c r="GB21" s="35">
        <v>1.0857352222765022</v>
      </c>
      <c r="GC21" s="35">
        <v>1.0692280660653626</v>
      </c>
      <c r="GD21" s="35">
        <v>1.0752930218116898</v>
      </c>
      <c r="GE21" s="29">
        <v>1.0312536541001596</v>
      </c>
      <c r="GF21" s="13"/>
    </row>
    <row r="22" spans="2:188" x14ac:dyDescent="0.25">
      <c r="B22" s="2" t="s">
        <v>21</v>
      </c>
      <c r="C22" s="2"/>
      <c r="D22" s="2"/>
      <c r="E22" s="2"/>
      <c r="F22" s="2"/>
      <c r="G22" s="2"/>
      <c r="H22" s="5">
        <v>0</v>
      </c>
      <c r="I22" s="6">
        <v>0</v>
      </c>
      <c r="J22" s="2"/>
      <c r="K22" s="7">
        <v>1</v>
      </c>
      <c r="L22" s="9">
        <v>1</v>
      </c>
      <c r="M22" s="8" t="s">
        <v>9</v>
      </c>
      <c r="O22" s="2" t="s">
        <v>21</v>
      </c>
      <c r="P22" s="2"/>
      <c r="Q22" s="2"/>
      <c r="R22" s="2"/>
      <c r="S22" s="2"/>
      <c r="T22" s="2"/>
      <c r="U22" s="5">
        <v>0</v>
      </c>
      <c r="V22" s="6">
        <v>0</v>
      </c>
      <c r="W22" s="2"/>
      <c r="X22" s="7">
        <v>0.99947643979057588</v>
      </c>
      <c r="Y22" s="9">
        <v>1</v>
      </c>
      <c r="Z22" s="8" t="s">
        <v>9</v>
      </c>
      <c r="AB22" s="2" t="s">
        <v>21</v>
      </c>
      <c r="AC22" s="2"/>
      <c r="AD22" s="2"/>
      <c r="AE22" s="2"/>
      <c r="AF22" s="2"/>
      <c r="AG22" s="2"/>
      <c r="AH22" s="5">
        <v>0</v>
      </c>
      <c r="AI22" s="6">
        <v>0</v>
      </c>
      <c r="AJ22" s="2"/>
      <c r="AK22" s="7">
        <v>1</v>
      </c>
      <c r="AL22" s="9">
        <v>1</v>
      </c>
      <c r="AM22" s="8" t="s">
        <v>9</v>
      </c>
      <c r="AO22" s="2" t="s">
        <v>21</v>
      </c>
      <c r="AP22" s="2"/>
      <c r="AQ22" s="2"/>
      <c r="AR22" s="2"/>
      <c r="AS22" s="2"/>
      <c r="AT22" s="2"/>
      <c r="AU22" s="5">
        <v>0</v>
      </c>
      <c r="AV22" s="6">
        <v>0</v>
      </c>
      <c r="AW22" s="2"/>
      <c r="AX22" s="7">
        <v>1</v>
      </c>
      <c r="AY22" s="9">
        <v>1</v>
      </c>
      <c r="AZ22" s="8" t="s">
        <v>9</v>
      </c>
      <c r="BB22" s="2" t="s">
        <v>21</v>
      </c>
      <c r="BC22" s="2"/>
      <c r="BD22" s="2"/>
      <c r="BE22" s="2"/>
      <c r="BF22" s="2"/>
      <c r="BG22" s="2"/>
      <c r="BH22" s="5">
        <v>1</v>
      </c>
      <c r="BI22" s="6">
        <v>4.4742729306487697E-4</v>
      </c>
      <c r="BJ22" s="2"/>
      <c r="BK22" s="7">
        <v>1</v>
      </c>
      <c r="BL22" s="9">
        <v>1</v>
      </c>
      <c r="BM22" s="8" t="s">
        <v>9</v>
      </c>
      <c r="BO22" s="2" t="s">
        <v>21</v>
      </c>
      <c r="BP22" s="2"/>
      <c r="BQ22" s="2"/>
      <c r="BR22" s="2"/>
      <c r="BS22" s="2"/>
      <c r="BT22" s="2"/>
      <c r="BU22" s="5">
        <v>3</v>
      </c>
      <c r="BV22" s="6">
        <v>1.1489850631941786E-3</v>
      </c>
      <c r="BW22" s="2"/>
      <c r="BX22" s="7">
        <v>0.99961700497893524</v>
      </c>
      <c r="BY22" s="9">
        <v>1</v>
      </c>
      <c r="BZ22" s="8" t="s">
        <v>9</v>
      </c>
      <c r="CB22" s="2" t="s">
        <v>21</v>
      </c>
      <c r="CC22" s="2"/>
      <c r="CD22" s="2"/>
      <c r="CE22" s="2"/>
      <c r="CF22" s="2"/>
      <c r="CG22" s="2"/>
      <c r="CH22" s="5">
        <v>0</v>
      </c>
      <c r="CI22" s="6">
        <v>0</v>
      </c>
      <c r="CJ22" s="2"/>
      <c r="CK22" s="7">
        <v>1</v>
      </c>
      <c r="CL22" s="9">
        <v>1</v>
      </c>
      <c r="CM22" s="8" t="s">
        <v>9</v>
      </c>
      <c r="CO22" s="2" t="s">
        <v>21</v>
      </c>
      <c r="CP22" s="2"/>
      <c r="CQ22" s="2"/>
      <c r="CR22" s="2"/>
      <c r="CS22" s="2"/>
      <c r="CT22" s="2"/>
      <c r="CU22" s="5">
        <v>0</v>
      </c>
      <c r="CV22" s="6">
        <v>0</v>
      </c>
      <c r="CW22" s="2"/>
      <c r="CX22" s="7">
        <v>1</v>
      </c>
      <c r="CY22" s="9">
        <v>1</v>
      </c>
      <c r="CZ22" s="8" t="s">
        <v>9</v>
      </c>
      <c r="DB22" s="2" t="s">
        <v>21</v>
      </c>
      <c r="DC22" s="2"/>
      <c r="DD22" s="2"/>
      <c r="DE22" s="2"/>
      <c r="DF22" s="2"/>
      <c r="DG22" s="2"/>
      <c r="DH22" s="5">
        <v>0</v>
      </c>
      <c r="DI22" s="6">
        <v>0</v>
      </c>
      <c r="DJ22" s="2"/>
      <c r="DK22" s="7">
        <v>1</v>
      </c>
      <c r="DL22" s="9">
        <v>1</v>
      </c>
      <c r="DM22" s="8" t="s">
        <v>9</v>
      </c>
      <c r="DO22" s="2" t="s">
        <v>21</v>
      </c>
      <c r="DP22" s="2"/>
      <c r="DQ22" s="2"/>
      <c r="DR22" s="2"/>
      <c r="DS22" s="2"/>
      <c r="DT22" s="2"/>
      <c r="DU22" s="5">
        <v>0</v>
      </c>
      <c r="DV22" s="6">
        <v>0</v>
      </c>
      <c r="DW22" s="2"/>
      <c r="DX22" s="7">
        <v>1</v>
      </c>
      <c r="DY22" s="9">
        <v>1</v>
      </c>
      <c r="DZ22" s="8" t="s">
        <v>9</v>
      </c>
      <c r="EB22" s="2" t="s">
        <v>21</v>
      </c>
      <c r="EC22" s="2"/>
      <c r="ED22" s="2"/>
      <c r="EE22" s="2"/>
      <c r="EF22" s="2"/>
      <c r="EG22" s="2"/>
      <c r="EH22" s="5">
        <v>0</v>
      </c>
      <c r="EI22" s="6">
        <f t="shared" si="9"/>
        <v>0</v>
      </c>
      <c r="EJ22" s="2"/>
      <c r="EK22" s="7">
        <v>1</v>
      </c>
      <c r="EL22" s="9">
        <v>1</v>
      </c>
      <c r="EM22" s="8" t="s">
        <v>9</v>
      </c>
      <c r="EO22" s="2" t="s">
        <v>21</v>
      </c>
      <c r="EP22" s="2"/>
      <c r="EQ22" s="2"/>
      <c r="ER22" s="2"/>
      <c r="ES22" s="2"/>
      <c r="ET22" s="2"/>
      <c r="EU22" s="5">
        <v>0</v>
      </c>
      <c r="EV22" s="6">
        <v>0</v>
      </c>
      <c r="EW22" s="2"/>
      <c r="EX22" s="7">
        <v>1</v>
      </c>
      <c r="EY22" s="9">
        <v>1</v>
      </c>
      <c r="EZ22" s="8" t="s">
        <v>9</v>
      </c>
      <c r="FB22" s="2" t="s">
        <v>21</v>
      </c>
      <c r="FC22" s="2"/>
      <c r="FD22" s="2"/>
      <c r="FE22" s="2"/>
      <c r="FF22" s="2"/>
      <c r="FG22" s="2"/>
      <c r="FH22" s="5">
        <f t="shared" si="10"/>
        <v>4</v>
      </c>
      <c r="FI22" s="6">
        <f t="shared" si="11"/>
        <v>1.5164151944802487E-4</v>
      </c>
      <c r="FJ22" s="2"/>
      <c r="FK22" s="7">
        <f>+FI20+FI21+FI22</f>
        <v>0.99992417924027599</v>
      </c>
      <c r="FL22" s="9">
        <v>1</v>
      </c>
      <c r="FM22" s="8" t="s">
        <v>9</v>
      </c>
    </row>
    <row r="23" spans="2:188" x14ac:dyDescent="0.25">
      <c r="B23" s="2" t="s">
        <v>22</v>
      </c>
      <c r="C23" s="2"/>
      <c r="D23" s="2"/>
      <c r="E23" s="2"/>
      <c r="F23" s="2"/>
      <c r="G23" s="2"/>
      <c r="H23" s="5">
        <v>0</v>
      </c>
      <c r="I23" s="6">
        <v>0</v>
      </c>
      <c r="J23" s="2"/>
      <c r="K23" s="2"/>
      <c r="L23" s="2"/>
      <c r="M23" s="2"/>
      <c r="O23" s="2" t="s">
        <v>22</v>
      </c>
      <c r="P23" s="2"/>
      <c r="Q23" s="2"/>
      <c r="R23" s="2"/>
      <c r="S23" s="2"/>
      <c r="T23" s="2"/>
      <c r="U23" s="5">
        <v>1</v>
      </c>
      <c r="V23" s="6">
        <v>5.2356020942408382E-4</v>
      </c>
      <c r="W23" s="2"/>
      <c r="X23" s="2"/>
      <c r="Y23" s="2"/>
      <c r="Z23" s="2"/>
      <c r="AB23" s="2" t="s">
        <v>22</v>
      </c>
      <c r="AC23" s="2"/>
      <c r="AD23" s="2"/>
      <c r="AE23" s="2"/>
      <c r="AF23" s="2"/>
      <c r="AG23" s="2"/>
      <c r="AH23" s="5">
        <v>0</v>
      </c>
      <c r="AI23" s="6">
        <v>0</v>
      </c>
      <c r="AJ23" s="2"/>
      <c r="AK23" s="2"/>
      <c r="AL23" s="2"/>
      <c r="AM23" s="2"/>
      <c r="AO23" s="2" t="s">
        <v>22</v>
      </c>
      <c r="AP23" s="2"/>
      <c r="AQ23" s="2"/>
      <c r="AR23" s="2"/>
      <c r="AS23" s="2"/>
      <c r="AT23" s="2"/>
      <c r="AU23" s="5">
        <v>0</v>
      </c>
      <c r="AV23" s="6">
        <v>0</v>
      </c>
      <c r="AW23" s="2"/>
      <c r="AX23" s="2"/>
      <c r="AY23" s="2"/>
      <c r="AZ23" s="2"/>
      <c r="BB23" s="2" t="s">
        <v>22</v>
      </c>
      <c r="BC23" s="2"/>
      <c r="BD23" s="2"/>
      <c r="BE23" s="2"/>
      <c r="BF23" s="2"/>
      <c r="BG23" s="2"/>
      <c r="BH23" s="5">
        <v>0</v>
      </c>
      <c r="BI23" s="6">
        <v>0</v>
      </c>
      <c r="BJ23" s="2"/>
      <c r="BK23" s="2"/>
      <c r="BL23" s="2"/>
      <c r="BM23" s="2"/>
      <c r="BO23" s="2" t="s">
        <v>22</v>
      </c>
      <c r="BP23" s="2"/>
      <c r="BQ23" s="2"/>
      <c r="BR23" s="2"/>
      <c r="BS23" s="2"/>
      <c r="BT23" s="2"/>
      <c r="BU23" s="5">
        <v>1</v>
      </c>
      <c r="BV23" s="6">
        <v>3.8299502106472615E-4</v>
      </c>
      <c r="BW23" s="2"/>
      <c r="BX23" s="2"/>
      <c r="BY23" s="2"/>
      <c r="BZ23" s="2"/>
      <c r="CB23" s="2" t="s">
        <v>22</v>
      </c>
      <c r="CC23" s="2"/>
      <c r="CD23" s="2"/>
      <c r="CE23" s="2"/>
      <c r="CF23" s="2"/>
      <c r="CG23" s="2"/>
      <c r="CH23" s="5">
        <v>0</v>
      </c>
      <c r="CI23" s="6">
        <v>0</v>
      </c>
      <c r="CJ23" s="2"/>
      <c r="CK23" s="2"/>
      <c r="CL23" s="2"/>
      <c r="CM23" s="2"/>
      <c r="CO23" s="2" t="s">
        <v>22</v>
      </c>
      <c r="CP23" s="2"/>
      <c r="CQ23" s="2"/>
      <c r="CR23" s="2"/>
      <c r="CS23" s="2"/>
      <c r="CT23" s="2"/>
      <c r="CU23" s="5">
        <v>0</v>
      </c>
      <c r="CV23" s="6">
        <v>0</v>
      </c>
      <c r="CW23" s="2"/>
      <c r="CX23" s="2"/>
      <c r="CY23" s="2"/>
      <c r="CZ23" s="2"/>
      <c r="DB23" s="2" t="s">
        <v>22</v>
      </c>
      <c r="DC23" s="2"/>
      <c r="DD23" s="2"/>
      <c r="DE23" s="2"/>
      <c r="DF23" s="2"/>
      <c r="DG23" s="2"/>
      <c r="DH23" s="5">
        <v>0</v>
      </c>
      <c r="DI23" s="6">
        <v>0</v>
      </c>
      <c r="DJ23" s="2"/>
      <c r="DK23" s="2"/>
      <c r="DL23" s="2"/>
      <c r="DM23" s="2"/>
      <c r="DO23" s="2" t="s">
        <v>22</v>
      </c>
      <c r="DP23" s="2"/>
      <c r="DQ23" s="2"/>
      <c r="DR23" s="2"/>
      <c r="DS23" s="2"/>
      <c r="DT23" s="2"/>
      <c r="DU23" s="5">
        <v>0</v>
      </c>
      <c r="DV23" s="6">
        <v>0</v>
      </c>
      <c r="DW23" s="2"/>
      <c r="DX23" s="2"/>
      <c r="DY23" s="2"/>
      <c r="DZ23" s="2"/>
      <c r="EB23" s="2" t="s">
        <v>22</v>
      </c>
      <c r="EC23" s="2"/>
      <c r="ED23" s="2"/>
      <c r="EE23" s="2"/>
      <c r="EF23" s="2"/>
      <c r="EG23" s="2"/>
      <c r="EH23" s="5">
        <v>0</v>
      </c>
      <c r="EI23" s="6">
        <f t="shared" si="9"/>
        <v>0</v>
      </c>
      <c r="EJ23" s="2"/>
      <c r="EK23" s="2"/>
      <c r="EL23" s="2"/>
      <c r="EM23" s="2"/>
      <c r="EO23" s="2" t="s">
        <v>22</v>
      </c>
      <c r="EP23" s="2"/>
      <c r="EQ23" s="2"/>
      <c r="ER23" s="2"/>
      <c r="ES23" s="2"/>
      <c r="ET23" s="2"/>
      <c r="EU23" s="5">
        <v>0</v>
      </c>
      <c r="EV23" s="6">
        <v>0</v>
      </c>
      <c r="EW23" s="2"/>
      <c r="EX23" s="2"/>
      <c r="EY23" s="2"/>
      <c r="EZ23" s="2"/>
      <c r="FB23" s="2" t="s">
        <v>22</v>
      </c>
      <c r="FC23" s="2"/>
      <c r="FD23" s="2"/>
      <c r="FE23" s="2"/>
      <c r="FF23" s="2"/>
      <c r="FG23" s="2"/>
      <c r="FH23" s="5">
        <f t="shared" si="10"/>
        <v>2</v>
      </c>
      <c r="FI23" s="6">
        <f t="shared" si="11"/>
        <v>7.5820759724012435E-5</v>
      </c>
      <c r="FJ23" s="2"/>
      <c r="FK23" s="2"/>
      <c r="FL23" s="2"/>
      <c r="FM23" s="2"/>
    </row>
    <row r="24" spans="2:188" x14ac:dyDescent="0.25">
      <c r="B24" s="2" t="s">
        <v>23</v>
      </c>
      <c r="C24" s="2"/>
      <c r="D24" s="2"/>
      <c r="E24" s="2"/>
      <c r="F24" s="2"/>
      <c r="G24" s="2"/>
      <c r="H24" s="10">
        <v>2255</v>
      </c>
      <c r="I24" s="11">
        <v>1</v>
      </c>
      <c r="J24" s="2"/>
      <c r="K24" s="2"/>
      <c r="L24" s="2"/>
      <c r="M24" s="2"/>
      <c r="O24" s="2" t="s">
        <v>23</v>
      </c>
      <c r="P24" s="2"/>
      <c r="Q24" s="2"/>
      <c r="R24" s="2"/>
      <c r="S24" s="2"/>
      <c r="T24" s="2"/>
      <c r="U24" s="10">
        <v>1910</v>
      </c>
      <c r="V24" s="11">
        <v>1</v>
      </c>
      <c r="W24" s="2"/>
      <c r="X24" s="2"/>
      <c r="Y24" s="2"/>
      <c r="Z24" s="2"/>
      <c r="AB24" s="2" t="s">
        <v>23</v>
      </c>
      <c r="AC24" s="2"/>
      <c r="AD24" s="2"/>
      <c r="AE24" s="2"/>
      <c r="AF24" s="2"/>
      <c r="AG24" s="2"/>
      <c r="AH24" s="10">
        <v>2237</v>
      </c>
      <c r="AI24" s="11">
        <v>1</v>
      </c>
      <c r="AJ24" s="2"/>
      <c r="AK24" s="2"/>
      <c r="AL24" s="2"/>
      <c r="AM24" s="2"/>
      <c r="AO24" s="2" t="s">
        <v>23</v>
      </c>
      <c r="AP24" s="2"/>
      <c r="AQ24" s="2"/>
      <c r="AR24" s="2"/>
      <c r="AS24" s="2"/>
      <c r="AT24" s="2"/>
      <c r="AU24" s="10">
        <v>2012</v>
      </c>
      <c r="AV24" s="11">
        <v>1</v>
      </c>
      <c r="AW24" s="2"/>
      <c r="AX24" s="2"/>
      <c r="AY24" s="2"/>
      <c r="AZ24" s="2"/>
      <c r="BB24" s="2" t="s">
        <v>23</v>
      </c>
      <c r="BC24" s="2"/>
      <c r="BD24" s="2"/>
      <c r="BE24" s="2"/>
      <c r="BF24" s="2"/>
      <c r="BG24" s="2"/>
      <c r="BH24" s="10">
        <v>2235</v>
      </c>
      <c r="BI24" s="11">
        <v>1</v>
      </c>
      <c r="BJ24" s="2"/>
      <c r="BK24" s="2"/>
      <c r="BL24" s="2"/>
      <c r="BM24" s="2"/>
      <c r="BO24" s="2" t="s">
        <v>23</v>
      </c>
      <c r="BP24" s="2"/>
      <c r="BQ24" s="2"/>
      <c r="BR24" s="2"/>
      <c r="BS24" s="2"/>
      <c r="BT24" s="2"/>
      <c r="BU24" s="10">
        <v>2613</v>
      </c>
      <c r="BV24" s="11">
        <v>1</v>
      </c>
      <c r="BW24" s="2"/>
      <c r="BX24" s="2"/>
      <c r="BY24" s="2"/>
      <c r="BZ24" s="2"/>
      <c r="CB24" s="2" t="s">
        <v>23</v>
      </c>
      <c r="CC24" s="2"/>
      <c r="CD24" s="2"/>
      <c r="CE24" s="2"/>
      <c r="CF24" s="2"/>
      <c r="CG24" s="2"/>
      <c r="CH24" s="10">
        <v>2557</v>
      </c>
      <c r="CI24" s="11">
        <v>1</v>
      </c>
      <c r="CJ24" s="2"/>
      <c r="CK24" s="2"/>
      <c r="CL24" s="2"/>
      <c r="CM24" s="2"/>
      <c r="CO24" s="2" t="s">
        <v>23</v>
      </c>
      <c r="CP24" s="2"/>
      <c r="CQ24" s="2"/>
      <c r="CR24" s="2"/>
      <c r="CS24" s="2"/>
      <c r="CT24" s="2"/>
      <c r="CU24" s="10">
        <v>2272</v>
      </c>
      <c r="CV24" s="11">
        <v>1</v>
      </c>
      <c r="CW24" s="2"/>
      <c r="CX24" s="2"/>
      <c r="CY24" s="2"/>
      <c r="CZ24" s="2"/>
      <c r="DB24" s="2" t="s">
        <v>23</v>
      </c>
      <c r="DC24" s="2"/>
      <c r="DD24" s="2"/>
      <c r="DE24" s="2"/>
      <c r="DF24" s="2"/>
      <c r="DG24" s="2"/>
      <c r="DH24" s="10">
        <v>2278</v>
      </c>
      <c r="DI24" s="11">
        <v>1</v>
      </c>
      <c r="DJ24" s="2"/>
      <c r="DK24" s="2"/>
      <c r="DL24" s="2"/>
      <c r="DM24" s="2"/>
      <c r="DO24" s="2" t="s">
        <v>23</v>
      </c>
      <c r="DP24" s="2"/>
      <c r="DQ24" s="2"/>
      <c r="DR24" s="2"/>
      <c r="DS24" s="2"/>
      <c r="DT24" s="2"/>
      <c r="DU24" s="10">
        <v>2085</v>
      </c>
      <c r="DV24" s="11">
        <v>1</v>
      </c>
      <c r="DW24" s="2"/>
      <c r="DX24" s="2"/>
      <c r="DY24" s="2"/>
      <c r="DZ24" s="2"/>
      <c r="EB24" s="2" t="s">
        <v>23</v>
      </c>
      <c r="EC24" s="2"/>
      <c r="ED24" s="2"/>
      <c r="EE24" s="2"/>
      <c r="EF24" s="2"/>
      <c r="EG24" s="2"/>
      <c r="EH24" s="10">
        <v>1665</v>
      </c>
      <c r="EI24" s="11">
        <v>1</v>
      </c>
      <c r="EJ24" s="2"/>
      <c r="EK24" s="2"/>
      <c r="EL24" s="2"/>
      <c r="EM24" s="2"/>
      <c r="EO24" s="2" t="s">
        <v>23</v>
      </c>
      <c r="EP24" s="2"/>
      <c r="EQ24" s="2"/>
      <c r="ER24" s="2"/>
      <c r="ES24" s="2"/>
      <c r="ET24" s="2"/>
      <c r="EU24" s="10">
        <v>2259</v>
      </c>
      <c r="EV24" s="11">
        <v>1</v>
      </c>
      <c r="EW24" s="2"/>
      <c r="EX24" s="2"/>
      <c r="EY24" s="2"/>
      <c r="EZ24" s="2"/>
      <c r="FB24" s="2" t="s">
        <v>23</v>
      </c>
      <c r="FC24" s="2"/>
      <c r="FD24" s="2"/>
      <c r="FE24" s="2"/>
      <c r="FF24" s="2"/>
      <c r="FG24" s="2"/>
      <c r="FH24" s="10">
        <f>SUM(FH20:FH23)</f>
        <v>26378</v>
      </c>
      <c r="FI24" s="11">
        <f>SUM(FI20:FI23)</f>
        <v>1</v>
      </c>
      <c r="FJ24" s="2"/>
      <c r="FK24" s="2"/>
      <c r="FL24" s="2"/>
      <c r="FM24" s="2"/>
    </row>
    <row r="25" spans="2:188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</row>
    <row r="26" spans="2:188" x14ac:dyDescent="0.25">
      <c r="B26" s="2" t="s">
        <v>24</v>
      </c>
      <c r="C26" s="2"/>
      <c r="D26" s="2"/>
      <c r="E26" s="2"/>
      <c r="F26" s="2"/>
      <c r="G26" s="2"/>
      <c r="H26" s="5">
        <v>1213</v>
      </c>
      <c r="I26" s="6">
        <v>1</v>
      </c>
      <c r="J26" s="2"/>
      <c r="K26" s="7">
        <v>1</v>
      </c>
      <c r="L26" s="7">
        <v>0.8</v>
      </c>
      <c r="M26" s="8" t="s">
        <v>9</v>
      </c>
      <c r="O26" s="2" t="s">
        <v>24</v>
      </c>
      <c r="P26" s="2"/>
      <c r="Q26" s="2"/>
      <c r="R26" s="2"/>
      <c r="S26" s="2"/>
      <c r="T26" s="2"/>
      <c r="U26" s="5">
        <v>1073</v>
      </c>
      <c r="V26" s="6">
        <v>0.99536178107606677</v>
      </c>
      <c r="W26" s="2"/>
      <c r="X26" s="7">
        <v>0.99536178107606677</v>
      </c>
      <c r="Y26" s="7">
        <v>0.8</v>
      </c>
      <c r="Z26" s="8" t="s">
        <v>9</v>
      </c>
      <c r="AB26" s="2" t="s">
        <v>24</v>
      </c>
      <c r="AC26" s="2"/>
      <c r="AD26" s="2"/>
      <c r="AE26" s="2"/>
      <c r="AF26" s="2"/>
      <c r="AG26" s="2"/>
      <c r="AH26" s="5">
        <v>1434</v>
      </c>
      <c r="AI26" s="6">
        <v>1</v>
      </c>
      <c r="AJ26" s="2"/>
      <c r="AK26" s="7">
        <v>1</v>
      </c>
      <c r="AL26" s="7">
        <v>0.8</v>
      </c>
      <c r="AM26" s="8" t="s">
        <v>9</v>
      </c>
      <c r="AO26" s="2" t="s">
        <v>24</v>
      </c>
      <c r="AP26" s="2"/>
      <c r="AQ26" s="2"/>
      <c r="AR26" s="2"/>
      <c r="AS26" s="2"/>
      <c r="AT26" s="2"/>
      <c r="AU26" s="5">
        <v>1474</v>
      </c>
      <c r="AV26" s="6">
        <v>0.99594594594594599</v>
      </c>
      <c r="AW26" s="2"/>
      <c r="AX26" s="7">
        <v>0.99594594594594599</v>
      </c>
      <c r="AY26" s="7">
        <v>0.8</v>
      </c>
      <c r="AZ26" s="8" t="s">
        <v>9</v>
      </c>
      <c r="BB26" s="2" t="s">
        <v>24</v>
      </c>
      <c r="BC26" s="2"/>
      <c r="BD26" s="2"/>
      <c r="BE26" s="2"/>
      <c r="BF26" s="2"/>
      <c r="BG26" s="2"/>
      <c r="BH26" s="5">
        <v>1776</v>
      </c>
      <c r="BI26" s="6">
        <v>0.99887387387387383</v>
      </c>
      <c r="BJ26" s="2"/>
      <c r="BK26" s="7">
        <v>0.99887387387387383</v>
      </c>
      <c r="BL26" s="7">
        <v>0.8</v>
      </c>
      <c r="BM26" s="8" t="s">
        <v>9</v>
      </c>
      <c r="BO26" s="2" t="s">
        <v>24</v>
      </c>
      <c r="BP26" s="2"/>
      <c r="BQ26" s="2"/>
      <c r="BR26" s="2"/>
      <c r="BS26" s="2"/>
      <c r="BT26" s="2"/>
      <c r="BU26" s="5">
        <v>1767</v>
      </c>
      <c r="BV26" s="6">
        <v>0.99605411499436303</v>
      </c>
      <c r="BW26" s="2"/>
      <c r="BX26" s="7">
        <v>0.99605411499436303</v>
      </c>
      <c r="BY26" s="7">
        <v>0.8</v>
      </c>
      <c r="BZ26" s="8" t="s">
        <v>9</v>
      </c>
      <c r="CB26" s="2" t="s">
        <v>24</v>
      </c>
      <c r="CC26" s="2"/>
      <c r="CD26" s="2"/>
      <c r="CE26" s="2"/>
      <c r="CF26" s="2"/>
      <c r="CG26" s="2"/>
      <c r="CH26" s="5">
        <v>1833</v>
      </c>
      <c r="CI26" s="6">
        <v>0.99782253674469246</v>
      </c>
      <c r="CJ26" s="2"/>
      <c r="CK26" s="7">
        <v>0.99782253674469246</v>
      </c>
      <c r="CL26" s="7">
        <v>0.8</v>
      </c>
      <c r="CM26" s="8" t="s">
        <v>9</v>
      </c>
      <c r="CO26" s="2" t="s">
        <v>24</v>
      </c>
      <c r="CP26" s="2"/>
      <c r="CQ26" s="2"/>
      <c r="CR26" s="2"/>
      <c r="CS26" s="2"/>
      <c r="CT26" s="2"/>
      <c r="CU26" s="5">
        <v>1933</v>
      </c>
      <c r="CV26" s="6">
        <v>0.99793495095508522</v>
      </c>
      <c r="CW26" s="2"/>
      <c r="CX26" s="7">
        <v>0.99793495095508522</v>
      </c>
      <c r="CY26" s="7">
        <v>0.8</v>
      </c>
      <c r="CZ26" s="8" t="s">
        <v>9</v>
      </c>
      <c r="DB26" s="2" t="s">
        <v>24</v>
      </c>
      <c r="DC26" s="2"/>
      <c r="DD26" s="2"/>
      <c r="DE26" s="2"/>
      <c r="DF26" s="2"/>
      <c r="DG26" s="2"/>
      <c r="DH26" s="5">
        <v>2059</v>
      </c>
      <c r="DI26" s="6">
        <v>0.99516674722087961</v>
      </c>
      <c r="DJ26" s="2"/>
      <c r="DK26" s="7">
        <v>0.99516674722087961</v>
      </c>
      <c r="DL26" s="7">
        <v>0.8</v>
      </c>
      <c r="DM26" s="8" t="s">
        <v>9</v>
      </c>
      <c r="DO26" s="2" t="s">
        <v>24</v>
      </c>
      <c r="DP26" s="2"/>
      <c r="DQ26" s="2"/>
      <c r="DR26" s="2"/>
      <c r="DS26" s="2"/>
      <c r="DT26" s="2"/>
      <c r="DU26" s="5">
        <v>1891</v>
      </c>
      <c r="DV26" s="6">
        <v>0.99683711122825513</v>
      </c>
      <c r="DW26" s="2"/>
      <c r="DX26" s="7">
        <v>0.99683711122825513</v>
      </c>
      <c r="DY26" s="7">
        <v>0.8</v>
      </c>
      <c r="DZ26" s="8" t="s">
        <v>9</v>
      </c>
      <c r="EB26" s="2" t="s">
        <v>24</v>
      </c>
      <c r="EC26" s="2"/>
      <c r="ED26" s="2"/>
      <c r="EE26" s="2"/>
      <c r="EF26" s="2"/>
      <c r="EG26" s="2"/>
      <c r="EH26" s="5">
        <v>1568</v>
      </c>
      <c r="EI26" s="6">
        <f>EH26/$EH$30</f>
        <v>0.99936265137029956</v>
      </c>
      <c r="EJ26" s="2"/>
      <c r="EK26" s="7">
        <v>0.99936265137029956</v>
      </c>
      <c r="EL26" s="7">
        <v>0.8</v>
      </c>
      <c r="EM26" s="8" t="s">
        <v>9</v>
      </c>
      <c r="EO26" s="2" t="s">
        <v>24</v>
      </c>
      <c r="EP26" s="2"/>
      <c r="EQ26" s="2"/>
      <c r="ER26" s="2"/>
      <c r="ES26" s="2"/>
      <c r="ET26" s="2"/>
      <c r="EU26" s="5">
        <v>1765</v>
      </c>
      <c r="EV26" s="6">
        <v>0.99661208356860531</v>
      </c>
      <c r="EW26" s="2"/>
      <c r="EX26" s="7">
        <v>0.99661208356860531</v>
      </c>
      <c r="EY26" s="7">
        <v>0.8</v>
      </c>
      <c r="EZ26" s="8" t="s">
        <v>9</v>
      </c>
      <c r="FB26" s="2" t="s">
        <v>24</v>
      </c>
      <c r="FC26" s="2"/>
      <c r="FD26" s="2"/>
      <c r="FE26" s="2"/>
      <c r="FF26" s="2"/>
      <c r="FG26" s="2"/>
      <c r="FH26" s="5">
        <f>+H26+U26+AH26+AU26+BH26+BU26+CH26+CU26+DH26+DU26+EH26+EU26</f>
        <v>19786</v>
      </c>
      <c r="FI26" s="6">
        <f>+FH26/$FH$30</f>
        <v>0.99742904673085653</v>
      </c>
      <c r="FJ26" s="2"/>
      <c r="FK26" s="7">
        <f>+FI26</f>
        <v>0.99742904673085653</v>
      </c>
      <c r="FL26" s="7">
        <v>0.8</v>
      </c>
      <c r="FM26" s="8" t="s">
        <v>9</v>
      </c>
    </row>
    <row r="27" spans="2:188" x14ac:dyDescent="0.25">
      <c r="B27" s="2" t="s">
        <v>25</v>
      </c>
      <c r="C27" s="2"/>
      <c r="D27" s="2"/>
      <c r="E27" s="2"/>
      <c r="F27" s="2"/>
      <c r="G27" s="2"/>
      <c r="H27" s="5">
        <v>0</v>
      </c>
      <c r="I27" s="6">
        <v>0</v>
      </c>
      <c r="J27" s="2"/>
      <c r="K27" s="7">
        <v>1</v>
      </c>
      <c r="L27" s="9">
        <v>0.9</v>
      </c>
      <c r="M27" s="8" t="s">
        <v>9</v>
      </c>
      <c r="O27" s="2" t="s">
        <v>25</v>
      </c>
      <c r="P27" s="2"/>
      <c r="Q27" s="2"/>
      <c r="R27" s="2"/>
      <c r="S27" s="2"/>
      <c r="T27" s="2"/>
      <c r="U27" s="5">
        <v>4</v>
      </c>
      <c r="V27" s="6">
        <v>3.7105751391465678E-3</v>
      </c>
      <c r="W27" s="2"/>
      <c r="X27" s="7">
        <v>0.99907235621521329</v>
      </c>
      <c r="Y27" s="9">
        <v>0.9</v>
      </c>
      <c r="Z27" s="8" t="s">
        <v>9</v>
      </c>
      <c r="AB27" s="2" t="s">
        <v>25</v>
      </c>
      <c r="AC27" s="2"/>
      <c r="AD27" s="2"/>
      <c r="AE27" s="2"/>
      <c r="AF27" s="2"/>
      <c r="AG27" s="2"/>
      <c r="AH27" s="5">
        <v>0</v>
      </c>
      <c r="AI27" s="6">
        <v>0</v>
      </c>
      <c r="AJ27" s="2"/>
      <c r="AK27" s="7">
        <v>1</v>
      </c>
      <c r="AL27" s="9">
        <v>0.9</v>
      </c>
      <c r="AM27" s="8" t="s">
        <v>9</v>
      </c>
      <c r="AO27" s="2" t="s">
        <v>25</v>
      </c>
      <c r="AP27" s="2"/>
      <c r="AQ27" s="2"/>
      <c r="AR27" s="2"/>
      <c r="AS27" s="2"/>
      <c r="AT27" s="2"/>
      <c r="AU27" s="5">
        <v>6</v>
      </c>
      <c r="AV27" s="6">
        <v>4.0540540540540543E-3</v>
      </c>
      <c r="AW27" s="2"/>
      <c r="AX27" s="7">
        <v>1</v>
      </c>
      <c r="AY27" s="9">
        <v>0.9</v>
      </c>
      <c r="AZ27" s="8" t="s">
        <v>9</v>
      </c>
      <c r="BB27" s="2" t="s">
        <v>25</v>
      </c>
      <c r="BC27" s="2"/>
      <c r="BD27" s="2"/>
      <c r="BE27" s="2"/>
      <c r="BF27" s="2"/>
      <c r="BG27" s="2"/>
      <c r="BH27" s="5">
        <v>2</v>
      </c>
      <c r="BI27" s="6">
        <v>1.1261261261261261E-3</v>
      </c>
      <c r="BJ27" s="2"/>
      <c r="BK27" s="7">
        <v>1</v>
      </c>
      <c r="BL27" s="9">
        <v>0.9</v>
      </c>
      <c r="BM27" s="8" t="s">
        <v>9</v>
      </c>
      <c r="BO27" s="2" t="s">
        <v>25</v>
      </c>
      <c r="BP27" s="2"/>
      <c r="BQ27" s="2"/>
      <c r="BR27" s="2"/>
      <c r="BS27" s="2"/>
      <c r="BT27" s="2"/>
      <c r="BU27" s="5">
        <v>0</v>
      </c>
      <c r="BV27" s="6">
        <v>0</v>
      </c>
      <c r="BW27" s="2"/>
      <c r="BX27" s="7">
        <v>0.99605411499436303</v>
      </c>
      <c r="BY27" s="9">
        <v>0.9</v>
      </c>
      <c r="BZ27" s="8" t="s">
        <v>9</v>
      </c>
      <c r="CB27" s="2" t="s">
        <v>25</v>
      </c>
      <c r="CC27" s="2"/>
      <c r="CD27" s="2"/>
      <c r="CE27" s="2"/>
      <c r="CF27" s="2"/>
      <c r="CG27" s="2"/>
      <c r="CH27" s="5">
        <v>4</v>
      </c>
      <c r="CI27" s="6">
        <v>2.1774632553075669E-3</v>
      </c>
      <c r="CJ27" s="2"/>
      <c r="CK27" s="7">
        <v>1</v>
      </c>
      <c r="CL27" s="9">
        <v>0.9</v>
      </c>
      <c r="CM27" s="8" t="s">
        <v>9</v>
      </c>
      <c r="CO27" s="2" t="s">
        <v>25</v>
      </c>
      <c r="CP27" s="2"/>
      <c r="CQ27" s="2"/>
      <c r="CR27" s="2"/>
      <c r="CS27" s="2"/>
      <c r="CT27" s="2"/>
      <c r="CU27" s="5">
        <v>2</v>
      </c>
      <c r="CV27" s="6">
        <v>1.0325245224574084E-3</v>
      </c>
      <c r="CW27" s="2"/>
      <c r="CX27" s="7">
        <v>0.99896747547754261</v>
      </c>
      <c r="CY27" s="9">
        <v>0.9</v>
      </c>
      <c r="CZ27" s="8" t="s">
        <v>9</v>
      </c>
      <c r="DB27" s="2" t="s">
        <v>25</v>
      </c>
      <c r="DC27" s="2"/>
      <c r="DD27" s="2"/>
      <c r="DE27" s="2"/>
      <c r="DF27" s="2"/>
      <c r="DG27" s="2"/>
      <c r="DH27" s="5">
        <v>10</v>
      </c>
      <c r="DI27" s="6">
        <v>4.8332527791203478E-3</v>
      </c>
      <c r="DJ27" s="2"/>
      <c r="DK27" s="7">
        <v>1</v>
      </c>
      <c r="DL27" s="9">
        <v>0.9</v>
      </c>
      <c r="DM27" s="8" t="s">
        <v>9</v>
      </c>
      <c r="DO27" s="2" t="s">
        <v>25</v>
      </c>
      <c r="DP27" s="2"/>
      <c r="DQ27" s="2"/>
      <c r="DR27" s="2"/>
      <c r="DS27" s="2"/>
      <c r="DT27" s="2"/>
      <c r="DU27" s="5">
        <v>6</v>
      </c>
      <c r="DV27" s="6">
        <v>3.1628887717448603E-3</v>
      </c>
      <c r="DW27" s="2"/>
      <c r="DX27" s="7">
        <v>1</v>
      </c>
      <c r="DY27" s="9">
        <v>0.9</v>
      </c>
      <c r="DZ27" s="8" t="s">
        <v>9</v>
      </c>
      <c r="EB27" s="2" t="s">
        <v>25</v>
      </c>
      <c r="EC27" s="2"/>
      <c r="ED27" s="2"/>
      <c r="EE27" s="2"/>
      <c r="EF27" s="2"/>
      <c r="EG27" s="2"/>
      <c r="EH27" s="5">
        <v>1</v>
      </c>
      <c r="EI27" s="6">
        <f t="shared" ref="EI27:EI29" si="12">EH27/$EH$30</f>
        <v>6.3734862970044612E-4</v>
      </c>
      <c r="EJ27" s="2"/>
      <c r="EK27" s="7">
        <v>1</v>
      </c>
      <c r="EL27" s="9">
        <v>0.9</v>
      </c>
      <c r="EM27" s="8" t="s">
        <v>9</v>
      </c>
      <c r="EO27" s="2" t="s">
        <v>25</v>
      </c>
      <c r="EP27" s="2"/>
      <c r="EQ27" s="2"/>
      <c r="ER27" s="2"/>
      <c r="ES27" s="2"/>
      <c r="ET27" s="2"/>
      <c r="EU27" s="5">
        <v>5</v>
      </c>
      <c r="EV27" s="6">
        <v>2.82326369282891E-3</v>
      </c>
      <c r="EW27" s="2"/>
      <c r="EX27" s="7">
        <v>0.99943534726143424</v>
      </c>
      <c r="EY27" s="9">
        <v>0.9</v>
      </c>
      <c r="EZ27" s="8" t="s">
        <v>9</v>
      </c>
      <c r="FB27" s="2" t="s">
        <v>25</v>
      </c>
      <c r="FC27" s="2"/>
      <c r="FD27" s="2"/>
      <c r="FE27" s="2"/>
      <c r="FF27" s="2"/>
      <c r="FG27" s="2"/>
      <c r="FH27" s="5">
        <f t="shared" ref="FH27:FH29" si="13">+H27+U27+AH27+AU27+BH27+BU27+CH27+CU27+DH27+DU27+EH27+EU27</f>
        <v>40</v>
      </c>
      <c r="FI27" s="6">
        <f t="shared" ref="FI27:FI29" si="14">+FH27/$FH$30</f>
        <v>2.0164339365831528E-3</v>
      </c>
      <c r="FJ27" s="2"/>
      <c r="FK27" s="7">
        <f>+FI26+FI27</f>
        <v>0.99944548066743966</v>
      </c>
      <c r="FL27" s="9">
        <v>0.9</v>
      </c>
      <c r="FM27" s="8" t="s">
        <v>9</v>
      </c>
    </row>
    <row r="28" spans="2:188" x14ac:dyDescent="0.25">
      <c r="B28" s="2" t="s">
        <v>26</v>
      </c>
      <c r="C28" s="2"/>
      <c r="D28" s="2"/>
      <c r="E28" s="2"/>
      <c r="F28" s="2"/>
      <c r="G28" s="2"/>
      <c r="H28" s="5">
        <v>0</v>
      </c>
      <c r="I28" s="6">
        <v>0</v>
      </c>
      <c r="J28" s="2"/>
      <c r="K28" s="7">
        <v>1</v>
      </c>
      <c r="L28" s="9">
        <v>1</v>
      </c>
      <c r="M28" s="8" t="s">
        <v>9</v>
      </c>
      <c r="O28" s="2" t="s">
        <v>26</v>
      </c>
      <c r="P28" s="2"/>
      <c r="Q28" s="2"/>
      <c r="R28" s="2"/>
      <c r="S28" s="2"/>
      <c r="T28" s="2"/>
      <c r="U28" s="5">
        <v>1</v>
      </c>
      <c r="V28" s="6">
        <v>9.2764378478664194E-4</v>
      </c>
      <c r="W28" s="2"/>
      <c r="X28" s="7">
        <v>0.99999999999999989</v>
      </c>
      <c r="Y28" s="9">
        <v>1</v>
      </c>
      <c r="Z28" s="8" t="s">
        <v>9</v>
      </c>
      <c r="AB28" s="2" t="s">
        <v>26</v>
      </c>
      <c r="AC28" s="2"/>
      <c r="AD28" s="2"/>
      <c r="AE28" s="2"/>
      <c r="AF28" s="2"/>
      <c r="AG28" s="2"/>
      <c r="AH28" s="5">
        <v>0</v>
      </c>
      <c r="AI28" s="6">
        <v>0</v>
      </c>
      <c r="AJ28" s="2"/>
      <c r="AK28" s="7">
        <v>1</v>
      </c>
      <c r="AL28" s="9">
        <v>1</v>
      </c>
      <c r="AM28" s="8" t="s">
        <v>9</v>
      </c>
      <c r="AO28" s="2" t="s">
        <v>26</v>
      </c>
      <c r="AP28" s="2"/>
      <c r="AQ28" s="2"/>
      <c r="AR28" s="2"/>
      <c r="AS28" s="2"/>
      <c r="AT28" s="2"/>
      <c r="AU28" s="5">
        <v>0</v>
      </c>
      <c r="AV28" s="6">
        <v>0</v>
      </c>
      <c r="AW28" s="2"/>
      <c r="AX28" s="7">
        <v>1</v>
      </c>
      <c r="AY28" s="9">
        <v>1</v>
      </c>
      <c r="AZ28" s="8" t="s">
        <v>9</v>
      </c>
      <c r="BB28" s="2" t="s">
        <v>26</v>
      </c>
      <c r="BC28" s="2"/>
      <c r="BD28" s="2"/>
      <c r="BE28" s="2"/>
      <c r="BF28" s="2"/>
      <c r="BG28" s="2"/>
      <c r="BH28" s="5">
        <v>0</v>
      </c>
      <c r="BI28" s="6">
        <v>0</v>
      </c>
      <c r="BJ28" s="2"/>
      <c r="BK28" s="7">
        <v>1</v>
      </c>
      <c r="BL28" s="9">
        <v>1</v>
      </c>
      <c r="BM28" s="8" t="s">
        <v>9</v>
      </c>
      <c r="BO28" s="2" t="s">
        <v>26</v>
      </c>
      <c r="BP28" s="2"/>
      <c r="BQ28" s="2"/>
      <c r="BR28" s="2"/>
      <c r="BS28" s="2"/>
      <c r="BT28" s="2"/>
      <c r="BU28" s="5">
        <v>5</v>
      </c>
      <c r="BV28" s="6">
        <v>2.8184892897406989E-3</v>
      </c>
      <c r="BW28" s="2"/>
      <c r="BX28" s="7">
        <v>0.99887260428410374</v>
      </c>
      <c r="BY28" s="9">
        <v>1</v>
      </c>
      <c r="BZ28" s="8" t="s">
        <v>9</v>
      </c>
      <c r="CB28" s="2" t="s">
        <v>26</v>
      </c>
      <c r="CC28" s="2"/>
      <c r="CD28" s="2"/>
      <c r="CE28" s="2"/>
      <c r="CF28" s="2"/>
      <c r="CG28" s="2"/>
      <c r="CH28" s="5">
        <v>0</v>
      </c>
      <c r="CI28" s="6">
        <v>0</v>
      </c>
      <c r="CJ28" s="2"/>
      <c r="CK28" s="7">
        <v>1</v>
      </c>
      <c r="CL28" s="9">
        <v>1</v>
      </c>
      <c r="CM28" s="8" t="s">
        <v>9</v>
      </c>
      <c r="CO28" s="2" t="s">
        <v>26</v>
      </c>
      <c r="CP28" s="2"/>
      <c r="CQ28" s="2"/>
      <c r="CR28" s="2"/>
      <c r="CS28" s="2"/>
      <c r="CT28" s="2"/>
      <c r="CU28" s="5">
        <v>2</v>
      </c>
      <c r="CV28" s="6">
        <v>1.0325245224574084E-3</v>
      </c>
      <c r="CW28" s="2"/>
      <c r="CX28" s="7">
        <v>1</v>
      </c>
      <c r="CY28" s="9">
        <v>1</v>
      </c>
      <c r="CZ28" s="8" t="s">
        <v>9</v>
      </c>
      <c r="DB28" s="2" t="s">
        <v>26</v>
      </c>
      <c r="DC28" s="2"/>
      <c r="DD28" s="2"/>
      <c r="DE28" s="2"/>
      <c r="DF28" s="2"/>
      <c r="DG28" s="2"/>
      <c r="DH28" s="5">
        <v>0</v>
      </c>
      <c r="DI28" s="6">
        <v>0</v>
      </c>
      <c r="DJ28" s="2"/>
      <c r="DK28" s="7">
        <v>1</v>
      </c>
      <c r="DL28" s="9">
        <v>1</v>
      </c>
      <c r="DM28" s="8" t="s">
        <v>9</v>
      </c>
      <c r="DO28" s="2" t="s">
        <v>26</v>
      </c>
      <c r="DP28" s="2"/>
      <c r="DQ28" s="2"/>
      <c r="DR28" s="2"/>
      <c r="DS28" s="2"/>
      <c r="DT28" s="2"/>
      <c r="DU28" s="5">
        <v>0</v>
      </c>
      <c r="DV28" s="6">
        <v>0</v>
      </c>
      <c r="DW28" s="2"/>
      <c r="DX28" s="7">
        <v>1</v>
      </c>
      <c r="DY28" s="9">
        <v>1</v>
      </c>
      <c r="DZ28" s="8" t="s">
        <v>9</v>
      </c>
      <c r="EB28" s="2" t="s">
        <v>26</v>
      </c>
      <c r="EC28" s="2"/>
      <c r="ED28" s="2"/>
      <c r="EE28" s="2"/>
      <c r="EF28" s="2"/>
      <c r="EG28" s="2"/>
      <c r="EH28" s="5">
        <v>0</v>
      </c>
      <c r="EI28" s="6">
        <f t="shared" si="12"/>
        <v>0</v>
      </c>
      <c r="EJ28" s="2"/>
      <c r="EK28" s="7">
        <v>1</v>
      </c>
      <c r="EL28" s="9">
        <v>1</v>
      </c>
      <c r="EM28" s="8" t="s">
        <v>9</v>
      </c>
      <c r="EO28" s="2" t="s">
        <v>26</v>
      </c>
      <c r="EP28" s="2"/>
      <c r="EQ28" s="2"/>
      <c r="ER28" s="2"/>
      <c r="ES28" s="2"/>
      <c r="ET28" s="2"/>
      <c r="EU28" s="5">
        <v>1</v>
      </c>
      <c r="EV28" s="6">
        <v>5.6465273856578201E-4</v>
      </c>
      <c r="EW28" s="2"/>
      <c r="EX28" s="7">
        <v>1</v>
      </c>
      <c r="EY28" s="9">
        <v>1</v>
      </c>
      <c r="EZ28" s="8" t="s">
        <v>9</v>
      </c>
      <c r="FB28" s="2" t="s">
        <v>26</v>
      </c>
      <c r="FC28" s="2"/>
      <c r="FD28" s="2"/>
      <c r="FE28" s="2"/>
      <c r="FF28" s="2"/>
      <c r="FG28" s="2"/>
      <c r="FH28" s="5">
        <f t="shared" si="13"/>
        <v>9</v>
      </c>
      <c r="FI28" s="6">
        <f t="shared" si="14"/>
        <v>4.5369763573120935E-4</v>
      </c>
      <c r="FJ28" s="2"/>
      <c r="FK28" s="7">
        <f>+FI26+FI27+FI28</f>
        <v>0.99989917830317088</v>
      </c>
      <c r="FL28" s="9">
        <v>1</v>
      </c>
      <c r="FM28" s="8" t="s">
        <v>9</v>
      </c>
    </row>
    <row r="29" spans="2:188" x14ac:dyDescent="0.25">
      <c r="B29" s="2" t="s">
        <v>27</v>
      </c>
      <c r="C29" s="2"/>
      <c r="D29" s="2"/>
      <c r="E29" s="2"/>
      <c r="F29" s="2"/>
      <c r="G29" s="2"/>
      <c r="H29" s="5">
        <v>0</v>
      </c>
      <c r="I29" s="6">
        <v>0</v>
      </c>
      <c r="J29" s="2"/>
      <c r="K29" s="2"/>
      <c r="L29" s="2"/>
      <c r="M29" s="2"/>
      <c r="O29" s="2" t="s">
        <v>27</v>
      </c>
      <c r="P29" s="2"/>
      <c r="Q29" s="2"/>
      <c r="R29" s="2"/>
      <c r="S29" s="2"/>
      <c r="T29" s="2"/>
      <c r="U29" s="5">
        <v>0</v>
      </c>
      <c r="V29" s="6">
        <v>0</v>
      </c>
      <c r="W29" s="2"/>
      <c r="X29" s="2"/>
      <c r="Y29" s="2"/>
      <c r="Z29" s="2"/>
      <c r="AB29" s="2" t="s">
        <v>27</v>
      </c>
      <c r="AC29" s="2"/>
      <c r="AD29" s="2"/>
      <c r="AE29" s="2"/>
      <c r="AF29" s="2"/>
      <c r="AG29" s="2"/>
      <c r="AH29" s="5">
        <v>0</v>
      </c>
      <c r="AI29" s="6">
        <v>0</v>
      </c>
      <c r="AJ29" s="2"/>
      <c r="AK29" s="2"/>
      <c r="AL29" s="2"/>
      <c r="AM29" s="2"/>
      <c r="AO29" s="2" t="s">
        <v>27</v>
      </c>
      <c r="AP29" s="2"/>
      <c r="AQ29" s="2"/>
      <c r="AR29" s="2"/>
      <c r="AS29" s="2"/>
      <c r="AT29" s="2"/>
      <c r="AU29" s="5">
        <v>0</v>
      </c>
      <c r="AV29" s="6">
        <v>0</v>
      </c>
      <c r="AW29" s="2"/>
      <c r="AX29" s="2"/>
      <c r="AY29" s="2"/>
      <c r="AZ29" s="2"/>
      <c r="BB29" s="2" t="s">
        <v>27</v>
      </c>
      <c r="BC29" s="2"/>
      <c r="BD29" s="2"/>
      <c r="BE29" s="2"/>
      <c r="BF29" s="2"/>
      <c r="BG29" s="2"/>
      <c r="BH29" s="5">
        <v>0</v>
      </c>
      <c r="BI29" s="6">
        <v>0</v>
      </c>
      <c r="BJ29" s="2"/>
      <c r="BK29" s="2"/>
      <c r="BL29" s="2"/>
      <c r="BM29" s="2"/>
      <c r="BO29" s="2" t="s">
        <v>27</v>
      </c>
      <c r="BP29" s="2"/>
      <c r="BQ29" s="2"/>
      <c r="BR29" s="2"/>
      <c r="BS29" s="2"/>
      <c r="BT29" s="2"/>
      <c r="BU29" s="5">
        <v>2</v>
      </c>
      <c r="BV29" s="6">
        <v>1.1273957158962795E-3</v>
      </c>
      <c r="BW29" s="2"/>
      <c r="BX29" s="2"/>
      <c r="BY29" s="2"/>
      <c r="BZ29" s="2"/>
      <c r="CB29" s="2" t="s">
        <v>27</v>
      </c>
      <c r="CC29" s="2"/>
      <c r="CD29" s="2"/>
      <c r="CE29" s="2"/>
      <c r="CF29" s="2"/>
      <c r="CG29" s="2"/>
      <c r="CH29" s="5">
        <v>0</v>
      </c>
      <c r="CI29" s="6">
        <v>0</v>
      </c>
      <c r="CJ29" s="2"/>
      <c r="CK29" s="2"/>
      <c r="CL29" s="2"/>
      <c r="CM29" s="2"/>
      <c r="CO29" s="2" t="s">
        <v>27</v>
      </c>
      <c r="CP29" s="2"/>
      <c r="CQ29" s="2"/>
      <c r="CR29" s="2"/>
      <c r="CS29" s="2"/>
      <c r="CT29" s="2"/>
      <c r="CU29" s="5">
        <v>0</v>
      </c>
      <c r="CV29" s="6">
        <v>0</v>
      </c>
      <c r="CW29" s="2"/>
      <c r="CX29" s="2"/>
      <c r="CY29" s="2"/>
      <c r="CZ29" s="2"/>
      <c r="DB29" s="2" t="s">
        <v>27</v>
      </c>
      <c r="DC29" s="2"/>
      <c r="DD29" s="2"/>
      <c r="DE29" s="2"/>
      <c r="DF29" s="2"/>
      <c r="DG29" s="2"/>
      <c r="DH29" s="5">
        <v>0</v>
      </c>
      <c r="DI29" s="6">
        <v>0</v>
      </c>
      <c r="DJ29" s="2"/>
      <c r="DK29" s="2"/>
      <c r="DL29" s="2"/>
      <c r="DM29" s="2"/>
      <c r="DO29" s="2" t="s">
        <v>27</v>
      </c>
      <c r="DP29" s="2"/>
      <c r="DQ29" s="2"/>
      <c r="DR29" s="2"/>
      <c r="DS29" s="2"/>
      <c r="DT29" s="2"/>
      <c r="DU29" s="5">
        <v>0</v>
      </c>
      <c r="DV29" s="6">
        <v>0</v>
      </c>
      <c r="DW29" s="2"/>
      <c r="DX29" s="2"/>
      <c r="DY29" s="2"/>
      <c r="DZ29" s="2"/>
      <c r="EB29" s="2" t="s">
        <v>27</v>
      </c>
      <c r="EC29" s="2"/>
      <c r="ED29" s="2"/>
      <c r="EE29" s="2"/>
      <c r="EF29" s="2"/>
      <c r="EG29" s="2"/>
      <c r="EH29" s="5">
        <v>0</v>
      </c>
      <c r="EI29" s="6">
        <f t="shared" si="12"/>
        <v>0</v>
      </c>
      <c r="EJ29" s="2"/>
      <c r="EK29" s="2"/>
      <c r="EL29" s="2"/>
      <c r="EM29" s="2"/>
      <c r="EO29" s="2" t="s">
        <v>27</v>
      </c>
      <c r="EP29" s="2"/>
      <c r="EQ29" s="2"/>
      <c r="ER29" s="2"/>
      <c r="ES29" s="2"/>
      <c r="ET29" s="2"/>
      <c r="EU29" s="5">
        <v>0</v>
      </c>
      <c r="EV29" s="6">
        <v>0</v>
      </c>
      <c r="EW29" s="2"/>
      <c r="EX29" s="2"/>
      <c r="EY29" s="2"/>
      <c r="EZ29" s="2"/>
      <c r="FB29" s="2" t="s">
        <v>27</v>
      </c>
      <c r="FC29" s="2"/>
      <c r="FD29" s="2"/>
      <c r="FE29" s="2"/>
      <c r="FF29" s="2"/>
      <c r="FG29" s="2"/>
      <c r="FH29" s="5">
        <f t="shared" si="13"/>
        <v>2</v>
      </c>
      <c r="FI29" s="6">
        <f t="shared" si="14"/>
        <v>1.0082169682915764E-4</v>
      </c>
      <c r="FJ29" s="2"/>
      <c r="FK29" s="2"/>
      <c r="FL29" s="2"/>
      <c r="FM29" s="2"/>
    </row>
    <row r="30" spans="2:188" x14ac:dyDescent="0.25">
      <c r="B30" s="2" t="s">
        <v>28</v>
      </c>
      <c r="C30" s="2"/>
      <c r="D30" s="2"/>
      <c r="E30" s="2"/>
      <c r="F30" s="2"/>
      <c r="G30" s="2"/>
      <c r="H30" s="10">
        <v>1213</v>
      </c>
      <c r="I30" s="11">
        <v>1</v>
      </c>
      <c r="J30" s="2"/>
      <c r="K30" s="2"/>
      <c r="L30" s="2"/>
      <c r="M30" s="2"/>
      <c r="O30" s="2" t="s">
        <v>28</v>
      </c>
      <c r="P30" s="2"/>
      <c r="Q30" s="2"/>
      <c r="R30" s="2"/>
      <c r="S30" s="2"/>
      <c r="T30" s="2"/>
      <c r="U30" s="10">
        <v>1078</v>
      </c>
      <c r="V30" s="11">
        <v>0.99999999999999989</v>
      </c>
      <c r="W30" s="2"/>
      <c r="X30" s="2"/>
      <c r="Y30" s="2"/>
      <c r="Z30" s="2"/>
      <c r="AB30" s="2" t="s">
        <v>28</v>
      </c>
      <c r="AC30" s="2"/>
      <c r="AD30" s="2"/>
      <c r="AE30" s="2"/>
      <c r="AF30" s="2"/>
      <c r="AG30" s="2"/>
      <c r="AH30" s="10">
        <v>1434</v>
      </c>
      <c r="AI30" s="11">
        <v>1</v>
      </c>
      <c r="AJ30" s="2"/>
      <c r="AK30" s="2"/>
      <c r="AL30" s="2"/>
      <c r="AM30" s="2"/>
      <c r="AO30" s="2" t="s">
        <v>28</v>
      </c>
      <c r="AP30" s="2"/>
      <c r="AQ30" s="2"/>
      <c r="AR30" s="2"/>
      <c r="AS30" s="2"/>
      <c r="AT30" s="2"/>
      <c r="AU30" s="10">
        <v>1480</v>
      </c>
      <c r="AV30" s="11">
        <v>1</v>
      </c>
      <c r="AW30" s="2"/>
      <c r="AX30" s="2"/>
      <c r="AY30" s="2"/>
      <c r="AZ30" s="2"/>
      <c r="BB30" s="2" t="s">
        <v>28</v>
      </c>
      <c r="BC30" s="2"/>
      <c r="BD30" s="2"/>
      <c r="BE30" s="2"/>
      <c r="BF30" s="2"/>
      <c r="BG30" s="2"/>
      <c r="BH30" s="10">
        <v>1778</v>
      </c>
      <c r="BI30" s="11">
        <v>1</v>
      </c>
      <c r="BJ30" s="2"/>
      <c r="BK30" s="2"/>
      <c r="BL30" s="2"/>
      <c r="BM30" s="2"/>
      <c r="BO30" s="2" t="s">
        <v>28</v>
      </c>
      <c r="BP30" s="2"/>
      <c r="BQ30" s="2"/>
      <c r="BR30" s="2"/>
      <c r="BS30" s="2"/>
      <c r="BT30" s="2"/>
      <c r="BU30" s="10">
        <v>1774</v>
      </c>
      <c r="BV30" s="11">
        <v>1</v>
      </c>
      <c r="BW30" s="2"/>
      <c r="BX30" s="2"/>
      <c r="BY30" s="2"/>
      <c r="BZ30" s="2"/>
      <c r="CB30" s="2" t="s">
        <v>28</v>
      </c>
      <c r="CC30" s="2"/>
      <c r="CD30" s="2"/>
      <c r="CE30" s="2"/>
      <c r="CF30" s="2"/>
      <c r="CG30" s="2"/>
      <c r="CH30" s="10">
        <v>1837</v>
      </c>
      <c r="CI30" s="11">
        <v>1</v>
      </c>
      <c r="CJ30" s="2"/>
      <c r="CK30" s="2"/>
      <c r="CL30" s="2"/>
      <c r="CM30" s="2"/>
      <c r="CO30" s="2" t="s">
        <v>28</v>
      </c>
      <c r="CP30" s="2"/>
      <c r="CQ30" s="2"/>
      <c r="CR30" s="2"/>
      <c r="CS30" s="2"/>
      <c r="CT30" s="2"/>
      <c r="CU30" s="10">
        <v>1937</v>
      </c>
      <c r="CV30" s="11">
        <v>1</v>
      </c>
      <c r="CW30" s="2"/>
      <c r="CX30" s="2"/>
      <c r="CY30" s="2"/>
      <c r="CZ30" s="2"/>
      <c r="DB30" s="2" t="s">
        <v>28</v>
      </c>
      <c r="DC30" s="2"/>
      <c r="DD30" s="2"/>
      <c r="DE30" s="2"/>
      <c r="DF30" s="2"/>
      <c r="DG30" s="2"/>
      <c r="DH30" s="10">
        <v>2069</v>
      </c>
      <c r="DI30" s="11">
        <v>1</v>
      </c>
      <c r="DJ30" s="2"/>
      <c r="DK30" s="2"/>
      <c r="DL30" s="2"/>
      <c r="DM30" s="2"/>
      <c r="DO30" s="2" t="s">
        <v>28</v>
      </c>
      <c r="DP30" s="2"/>
      <c r="DQ30" s="2"/>
      <c r="DR30" s="2"/>
      <c r="DS30" s="2"/>
      <c r="DT30" s="2"/>
      <c r="DU30" s="10">
        <v>1897</v>
      </c>
      <c r="DV30" s="11">
        <v>1</v>
      </c>
      <c r="DW30" s="2"/>
      <c r="DX30" s="2"/>
      <c r="DY30" s="2"/>
      <c r="DZ30" s="2"/>
      <c r="EB30" s="2" t="s">
        <v>28</v>
      </c>
      <c r="EC30" s="2"/>
      <c r="ED30" s="2"/>
      <c r="EE30" s="2"/>
      <c r="EF30" s="2"/>
      <c r="EG30" s="2"/>
      <c r="EH30" s="10">
        <v>1569</v>
      </c>
      <c r="EI30" s="11">
        <v>1</v>
      </c>
      <c r="EJ30" s="2"/>
      <c r="EK30" s="2"/>
      <c r="EL30" s="2"/>
      <c r="EM30" s="2"/>
      <c r="EO30" s="2" t="s">
        <v>28</v>
      </c>
      <c r="EP30" s="2"/>
      <c r="EQ30" s="2"/>
      <c r="ER30" s="2"/>
      <c r="ES30" s="2"/>
      <c r="ET30" s="2"/>
      <c r="EU30" s="10">
        <v>1771</v>
      </c>
      <c r="EV30" s="11">
        <v>1</v>
      </c>
      <c r="EW30" s="2"/>
      <c r="EX30" s="2"/>
      <c r="EY30" s="2"/>
      <c r="EZ30" s="2"/>
      <c r="FB30" s="2" t="s">
        <v>28</v>
      </c>
      <c r="FC30" s="2"/>
      <c r="FD30" s="2"/>
      <c r="FE30" s="2"/>
      <c r="FF30" s="2"/>
      <c r="FG30" s="2"/>
      <c r="FH30" s="10">
        <f>SUM(FH26:FH29)</f>
        <v>19837</v>
      </c>
      <c r="FI30" s="11">
        <v>1</v>
      </c>
      <c r="FJ30" s="2"/>
      <c r="FK30" s="2"/>
      <c r="FL30" s="2"/>
      <c r="FM30" s="2"/>
    </row>
    <row r="31" spans="2:188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</row>
    <row r="32" spans="2:188" x14ac:dyDescent="0.25">
      <c r="B32" s="2" t="s">
        <v>29</v>
      </c>
      <c r="C32" s="2"/>
      <c r="D32" s="2"/>
      <c r="E32" s="2"/>
      <c r="F32" s="2"/>
      <c r="G32" s="2"/>
      <c r="H32" s="10">
        <v>9308</v>
      </c>
      <c r="I32" s="12">
        <v>1</v>
      </c>
      <c r="J32" s="2"/>
      <c r="K32" s="2"/>
      <c r="L32" s="2"/>
      <c r="M32" s="2"/>
      <c r="O32" s="2" t="s">
        <v>29</v>
      </c>
      <c r="P32" s="2"/>
      <c r="Q32" s="2"/>
      <c r="R32" s="2"/>
      <c r="S32" s="2"/>
      <c r="T32" s="2"/>
      <c r="U32" s="10">
        <v>7743</v>
      </c>
      <c r="V32" s="12">
        <v>1</v>
      </c>
      <c r="W32" s="2"/>
      <c r="X32" s="2"/>
      <c r="Y32" s="2"/>
      <c r="Z32" s="2"/>
      <c r="AB32" s="2" t="s">
        <v>29</v>
      </c>
      <c r="AC32" s="2"/>
      <c r="AD32" s="2"/>
      <c r="AE32" s="2"/>
      <c r="AF32" s="2"/>
      <c r="AG32" s="2"/>
      <c r="AH32" s="10">
        <v>9988</v>
      </c>
      <c r="AI32" s="12">
        <v>0.99999999999999989</v>
      </c>
      <c r="AJ32" s="2"/>
      <c r="AK32" s="2"/>
      <c r="AL32" s="2"/>
      <c r="AM32" s="2"/>
      <c r="AO32" s="2" t="s">
        <v>29</v>
      </c>
      <c r="AP32" s="2"/>
      <c r="AQ32" s="2"/>
      <c r="AR32" s="2"/>
      <c r="AS32" s="2"/>
      <c r="AT32" s="2"/>
      <c r="AU32" s="10">
        <v>10498</v>
      </c>
      <c r="AV32" s="12">
        <v>1</v>
      </c>
      <c r="AW32" s="2"/>
      <c r="AX32" s="2"/>
      <c r="AY32" s="2"/>
      <c r="AZ32" s="2"/>
      <c r="BB32" s="2" t="s">
        <v>29</v>
      </c>
      <c r="BC32" s="2"/>
      <c r="BD32" s="2"/>
      <c r="BE32" s="2"/>
      <c r="BF32" s="2"/>
      <c r="BG32" s="2"/>
      <c r="BH32" s="10">
        <v>12664</v>
      </c>
      <c r="BI32" s="12">
        <v>1</v>
      </c>
      <c r="BJ32" s="2"/>
      <c r="BK32" s="2"/>
      <c r="BL32" s="2"/>
      <c r="BM32" s="2"/>
      <c r="BO32" s="2" t="s">
        <v>29</v>
      </c>
      <c r="BP32" s="2"/>
      <c r="BQ32" s="2"/>
      <c r="BR32" s="2"/>
      <c r="BS32" s="2"/>
      <c r="BT32" s="2"/>
      <c r="BU32" s="10">
        <v>13353</v>
      </c>
      <c r="BV32" s="12">
        <v>1</v>
      </c>
      <c r="BW32" s="2"/>
      <c r="BX32" s="2"/>
      <c r="BY32" s="2"/>
      <c r="BZ32" s="2"/>
      <c r="CB32" s="2" t="s">
        <v>29</v>
      </c>
      <c r="CC32" s="2"/>
      <c r="CD32" s="2"/>
      <c r="CE32" s="2"/>
      <c r="CF32" s="2"/>
      <c r="CG32" s="2"/>
      <c r="CH32" s="10">
        <v>13567</v>
      </c>
      <c r="CI32" s="12">
        <v>0.99999999999999989</v>
      </c>
      <c r="CJ32" s="2"/>
      <c r="CK32" s="2"/>
      <c r="CL32" s="2"/>
      <c r="CM32" s="2"/>
      <c r="CO32" s="2" t="s">
        <v>29</v>
      </c>
      <c r="CP32" s="2"/>
      <c r="CQ32" s="2"/>
      <c r="CR32" s="2"/>
      <c r="CS32" s="2"/>
      <c r="CT32" s="2"/>
      <c r="CU32" s="10">
        <v>13538</v>
      </c>
      <c r="CV32" s="12">
        <v>1</v>
      </c>
      <c r="CW32" s="2"/>
      <c r="CX32" s="2"/>
      <c r="CY32" s="2"/>
      <c r="CZ32" s="2"/>
      <c r="DB32" s="2" t="s">
        <v>29</v>
      </c>
      <c r="DC32" s="2"/>
      <c r="DD32" s="2"/>
      <c r="DE32" s="2"/>
      <c r="DF32" s="2"/>
      <c r="DG32" s="2"/>
      <c r="DH32" s="10">
        <v>14395</v>
      </c>
      <c r="DI32" s="12">
        <v>1</v>
      </c>
      <c r="DJ32" s="2"/>
      <c r="DK32" s="2"/>
      <c r="DL32" s="2"/>
      <c r="DM32" s="2"/>
      <c r="DO32" s="2" t="s">
        <v>29</v>
      </c>
      <c r="DP32" s="2"/>
      <c r="DQ32" s="2"/>
      <c r="DR32" s="2"/>
      <c r="DS32" s="2"/>
      <c r="DT32" s="2"/>
      <c r="DU32" s="10">
        <v>12391</v>
      </c>
      <c r="DV32" s="12">
        <v>1</v>
      </c>
      <c r="DW32" s="2"/>
      <c r="DX32" s="2"/>
      <c r="DY32" s="2"/>
      <c r="DZ32" s="2"/>
      <c r="EB32" s="2" t="s">
        <v>29</v>
      </c>
      <c r="EC32" s="2"/>
      <c r="ED32" s="2"/>
      <c r="EE32" s="2"/>
      <c r="EF32" s="2"/>
      <c r="EG32" s="2"/>
      <c r="EH32" s="10">
        <f>+EH12+EH18+EH24+EH30</f>
        <v>8855</v>
      </c>
      <c r="EI32" s="12">
        <v>1</v>
      </c>
      <c r="EJ32" s="2"/>
      <c r="EK32" s="2"/>
      <c r="EL32" s="2"/>
      <c r="EM32" s="2"/>
      <c r="EO32" s="2" t="s">
        <v>29</v>
      </c>
      <c r="EP32" s="2"/>
      <c r="EQ32" s="2"/>
      <c r="ER32" s="2"/>
      <c r="ES32" s="2"/>
      <c r="ET32" s="2"/>
      <c r="EU32" s="10">
        <v>12903</v>
      </c>
      <c r="EV32" s="12">
        <v>0.99999999999999989</v>
      </c>
      <c r="EW32" s="2"/>
      <c r="EX32" s="2"/>
      <c r="EY32" s="2"/>
      <c r="EZ32" s="2"/>
      <c r="FB32" s="2" t="s">
        <v>29</v>
      </c>
      <c r="FC32" s="2"/>
      <c r="FD32" s="2"/>
      <c r="FE32" s="2"/>
      <c r="FF32" s="2"/>
      <c r="FG32" s="2"/>
      <c r="FH32" s="10">
        <f>+FH12+FH18+FH24+FH30</f>
        <v>139203</v>
      </c>
      <c r="FI32" s="12">
        <v>0.99999999999999989</v>
      </c>
      <c r="FJ32" s="2"/>
      <c r="FK32" s="2"/>
      <c r="FL32" s="2"/>
      <c r="FM32" s="2"/>
    </row>
    <row r="37" spans="138:138" x14ac:dyDescent="0.25">
      <c r="EH37" s="37">
        <f>+EH32-8855</f>
        <v>0</v>
      </c>
    </row>
  </sheetData>
  <mergeCells count="61">
    <mergeCell ref="FP21:FR21"/>
    <mergeCell ref="FO3:FO15"/>
    <mergeCell ref="FP3:FP10"/>
    <mergeCell ref="FQ3:FR3"/>
    <mergeCell ref="FQ4:FR4"/>
    <mergeCell ref="FQ5:FR5"/>
    <mergeCell ref="FQ15:FR15"/>
    <mergeCell ref="FP16:FR16"/>
    <mergeCell ref="FP17:FR17"/>
    <mergeCell ref="FP18:FR18"/>
    <mergeCell ref="FP19:FR19"/>
    <mergeCell ref="FP20:FR20"/>
    <mergeCell ref="FQ6:FR6"/>
    <mergeCell ref="FQ7:FR7"/>
    <mergeCell ref="FQ8:FR8"/>
    <mergeCell ref="FQ9:FR9"/>
    <mergeCell ref="FQ10:FR10"/>
    <mergeCell ref="FP11:FP15"/>
    <mergeCell ref="FQ11:FR11"/>
    <mergeCell ref="FQ12:FR12"/>
    <mergeCell ref="FQ13:FR13"/>
    <mergeCell ref="FQ14:FR14"/>
    <mergeCell ref="EB4:EM4"/>
    <mergeCell ref="EO4:EZ4"/>
    <mergeCell ref="CO6:CT6"/>
    <mergeCell ref="DB6:DG6"/>
    <mergeCell ref="DO6:DT6"/>
    <mergeCell ref="EB6:EG6"/>
    <mergeCell ref="EO6:ET6"/>
    <mergeCell ref="B2:M2"/>
    <mergeCell ref="O2:Z2"/>
    <mergeCell ref="AB2:AM2"/>
    <mergeCell ref="FB6:FG6"/>
    <mergeCell ref="FB4:FM4"/>
    <mergeCell ref="B6:G6"/>
    <mergeCell ref="O6:T6"/>
    <mergeCell ref="AB6:AG6"/>
    <mergeCell ref="AO6:AT6"/>
    <mergeCell ref="BB6:BG6"/>
    <mergeCell ref="BO6:BT6"/>
    <mergeCell ref="CB6:CG6"/>
    <mergeCell ref="CB4:CM4"/>
    <mergeCell ref="CO4:CZ4"/>
    <mergeCell ref="DB4:DM4"/>
    <mergeCell ref="DO4:DZ4"/>
    <mergeCell ref="AO2:AZ2"/>
    <mergeCell ref="BB2:BM2"/>
    <mergeCell ref="BO2:BZ2"/>
    <mergeCell ref="FB2:FM2"/>
    <mergeCell ref="B4:M4"/>
    <mergeCell ref="O4:Z4"/>
    <mergeCell ref="AB4:AM4"/>
    <mergeCell ref="AO4:AZ4"/>
    <mergeCell ref="BB4:BM4"/>
    <mergeCell ref="BO4:BZ4"/>
    <mergeCell ref="CB2:CM2"/>
    <mergeCell ref="CO2:CZ2"/>
    <mergeCell ref="DB2:DM2"/>
    <mergeCell ref="DO2:DZ2"/>
    <mergeCell ref="EB2:EM2"/>
    <mergeCell ref="EO2:EZ2"/>
  </mergeCells>
  <conditionalFormatting sqref="FS17:GE17">
    <cfRule type="cellIs" dxfId="6" priority="3" stopIfTrue="1" operator="lessThan">
      <formula>1</formula>
    </cfRule>
  </conditionalFormatting>
  <conditionalFormatting sqref="FS19:GE19">
    <cfRule type="cellIs" dxfId="5" priority="2" stopIfTrue="1" operator="lessThan">
      <formula>1</formula>
    </cfRule>
  </conditionalFormatting>
  <conditionalFormatting sqref="FS21:GE21">
    <cfRule type="cellIs" dxfId="4" priority="1" stopIfTrue="1" operator="lessThan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68F5-BA39-46BF-9BAF-DD899FAADA5B}">
  <dimension ref="B1:GF32"/>
  <sheetViews>
    <sheetView tabSelected="1" topLeftCell="FA1" workbookViewId="0">
      <selection activeCell="FB2" sqref="FB2:FM2"/>
    </sheetView>
  </sheetViews>
  <sheetFormatPr defaultRowHeight="15" x14ac:dyDescent="0.25"/>
  <cols>
    <col min="1" max="174" width="9.140625" style="1"/>
    <col min="175" max="187" width="10.5703125" style="1" bestFit="1" customWidth="1"/>
    <col min="188" max="16384" width="9.140625" style="1"/>
  </cols>
  <sheetData>
    <row r="1" spans="2:188" ht="15.75" thickBot="1" x14ac:dyDescent="0.3"/>
    <row r="2" spans="2:188" ht="15.75" thickBot="1" x14ac:dyDescent="0.3">
      <c r="B2" s="40" t="s">
        <v>126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O2" s="40" t="s">
        <v>127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B2" s="40" t="s">
        <v>128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2"/>
      <c r="AO2" s="40" t="s">
        <v>129</v>
      </c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2"/>
      <c r="BB2" s="40" t="s">
        <v>130</v>
      </c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2"/>
      <c r="BO2" s="40" t="s">
        <v>131</v>
      </c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2"/>
      <c r="CB2" s="40" t="s">
        <v>132</v>
      </c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2"/>
      <c r="CO2" s="40" t="s">
        <v>133</v>
      </c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2"/>
      <c r="DB2" s="40" t="s">
        <v>134</v>
      </c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2"/>
      <c r="DO2" s="40" t="s">
        <v>135</v>
      </c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2"/>
      <c r="EB2" s="40" t="s">
        <v>136</v>
      </c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2"/>
      <c r="EO2" s="40" t="s">
        <v>40</v>
      </c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2"/>
      <c r="FB2" s="40" t="s">
        <v>141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O2" s="13"/>
      <c r="FP2" s="13"/>
      <c r="FQ2" s="13"/>
      <c r="FR2" s="13"/>
      <c r="FS2" s="14" t="s">
        <v>41</v>
      </c>
      <c r="FT2" s="14" t="s">
        <v>42</v>
      </c>
      <c r="FU2" s="14" t="s">
        <v>43</v>
      </c>
      <c r="FV2" s="14" t="s">
        <v>44</v>
      </c>
      <c r="FW2" s="14" t="s">
        <v>45</v>
      </c>
      <c r="FX2" s="14" t="s">
        <v>46</v>
      </c>
      <c r="FY2" s="14" t="s">
        <v>47</v>
      </c>
      <c r="FZ2" s="14" t="s">
        <v>48</v>
      </c>
      <c r="GA2" s="14" t="s">
        <v>49</v>
      </c>
      <c r="GB2" s="14" t="s">
        <v>50</v>
      </c>
      <c r="GC2" s="14" t="s">
        <v>51</v>
      </c>
      <c r="GD2" s="14" t="s">
        <v>52</v>
      </c>
      <c r="GE2" s="14" t="s">
        <v>53</v>
      </c>
      <c r="GF2" s="14" t="s">
        <v>54</v>
      </c>
    </row>
    <row r="3" spans="2:188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O3" s="52">
        <v>2024</v>
      </c>
      <c r="FP3" s="74" t="s">
        <v>55</v>
      </c>
      <c r="FQ3" s="49" t="s">
        <v>56</v>
      </c>
      <c r="FR3" s="50"/>
      <c r="FS3" s="15">
        <v>6</v>
      </c>
      <c r="FT3" s="31">
        <v>3</v>
      </c>
      <c r="FU3" s="31">
        <v>2</v>
      </c>
      <c r="FV3" s="31">
        <v>1</v>
      </c>
      <c r="FW3" s="31">
        <v>1</v>
      </c>
      <c r="FX3" s="31">
        <v>0</v>
      </c>
      <c r="FY3" s="32">
        <v>1</v>
      </c>
      <c r="FZ3" s="32">
        <v>0</v>
      </c>
      <c r="GA3" s="32">
        <v>0</v>
      </c>
      <c r="GB3" s="32">
        <v>1</v>
      </c>
      <c r="GC3" s="32">
        <v>0</v>
      </c>
      <c r="GD3" s="32">
        <v>3</v>
      </c>
      <c r="GE3" s="17">
        <v>18</v>
      </c>
      <c r="GF3" s="18">
        <v>1.170884017433162E-4</v>
      </c>
    </row>
    <row r="4" spans="2:188" x14ac:dyDescent="0.25">
      <c r="B4" s="43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O4" s="43" t="s">
        <v>1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B4" s="43" t="s">
        <v>1</v>
      </c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O4" s="43" t="s">
        <v>1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5"/>
      <c r="BB4" s="43" t="s">
        <v>1</v>
      </c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5"/>
      <c r="BO4" s="43" t="s">
        <v>1</v>
      </c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5"/>
      <c r="CB4" s="43" t="s">
        <v>1</v>
      </c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5"/>
      <c r="CO4" s="43" t="s">
        <v>1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5"/>
      <c r="DB4" s="43" t="s">
        <v>1</v>
      </c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5"/>
      <c r="DO4" s="43" t="s">
        <v>1</v>
      </c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5"/>
      <c r="EB4" s="43" t="s">
        <v>1</v>
      </c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5"/>
      <c r="EO4" s="43" t="s">
        <v>1</v>
      </c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5"/>
      <c r="FB4" s="43" t="s">
        <v>1</v>
      </c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5"/>
      <c r="FO4" s="53"/>
      <c r="FP4" s="75"/>
      <c r="FQ4" s="49" t="s">
        <v>57</v>
      </c>
      <c r="FR4" s="51"/>
      <c r="FS4" s="15">
        <v>479</v>
      </c>
      <c r="FT4" s="31">
        <v>369</v>
      </c>
      <c r="FU4" s="31">
        <v>544</v>
      </c>
      <c r="FV4" s="31">
        <v>609</v>
      </c>
      <c r="FW4" s="31">
        <v>733</v>
      </c>
      <c r="FX4" s="31">
        <v>712</v>
      </c>
      <c r="FY4" s="32">
        <v>787</v>
      </c>
      <c r="FZ4" s="32">
        <v>868</v>
      </c>
      <c r="GA4" s="32">
        <v>747</v>
      </c>
      <c r="GB4" s="32">
        <v>673</v>
      </c>
      <c r="GC4" s="32">
        <v>456</v>
      </c>
      <c r="GD4" s="32">
        <v>591</v>
      </c>
      <c r="GE4" s="17">
        <v>7568</v>
      </c>
      <c r="GF4" s="18">
        <v>4.9229168021856499E-2</v>
      </c>
    </row>
    <row r="5" spans="2:188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O5" s="53"/>
      <c r="FP5" s="75"/>
      <c r="FQ5" s="49" t="s">
        <v>58</v>
      </c>
      <c r="FR5" s="51"/>
      <c r="FS5" s="15">
        <v>5217</v>
      </c>
      <c r="FT5" s="31">
        <v>4582</v>
      </c>
      <c r="FU5" s="31">
        <v>5599</v>
      </c>
      <c r="FV5" s="31">
        <v>6053</v>
      </c>
      <c r="FW5" s="31">
        <v>6609</v>
      </c>
      <c r="FX5" s="31">
        <v>7104</v>
      </c>
      <c r="FY5" s="32">
        <v>6845</v>
      </c>
      <c r="FZ5" s="32">
        <v>6889</v>
      </c>
      <c r="GA5" s="32">
        <v>7664</v>
      </c>
      <c r="GB5" s="32">
        <v>6548</v>
      </c>
      <c r="GC5" s="32">
        <v>4951</v>
      </c>
      <c r="GD5" s="32">
        <v>6904</v>
      </c>
      <c r="GE5" s="17">
        <v>74965</v>
      </c>
      <c r="GF5" s="18">
        <v>0.48764066870487216</v>
      </c>
    </row>
    <row r="6" spans="2:188" ht="26.25" x14ac:dyDescent="0.25">
      <c r="B6" s="46" t="s">
        <v>2</v>
      </c>
      <c r="C6" s="47"/>
      <c r="D6" s="47"/>
      <c r="E6" s="47"/>
      <c r="F6" s="47"/>
      <c r="G6" s="48"/>
      <c r="H6" s="3" t="s">
        <v>3</v>
      </c>
      <c r="I6" s="3" t="s">
        <v>4</v>
      </c>
      <c r="J6" s="3"/>
      <c r="K6" s="4" t="s">
        <v>5</v>
      </c>
      <c r="L6" s="4" t="s">
        <v>6</v>
      </c>
      <c r="M6" s="4" t="s">
        <v>7</v>
      </c>
      <c r="O6" s="46" t="s">
        <v>2</v>
      </c>
      <c r="P6" s="47"/>
      <c r="Q6" s="47"/>
      <c r="R6" s="47"/>
      <c r="S6" s="47"/>
      <c r="T6" s="48"/>
      <c r="U6" s="3" t="s">
        <v>3</v>
      </c>
      <c r="V6" s="3" t="s">
        <v>4</v>
      </c>
      <c r="W6" s="3"/>
      <c r="X6" s="4" t="s">
        <v>5</v>
      </c>
      <c r="Y6" s="4" t="s">
        <v>6</v>
      </c>
      <c r="Z6" s="4" t="s">
        <v>7</v>
      </c>
      <c r="AB6" s="46" t="s">
        <v>2</v>
      </c>
      <c r="AC6" s="47"/>
      <c r="AD6" s="47"/>
      <c r="AE6" s="47"/>
      <c r="AF6" s="47"/>
      <c r="AG6" s="48"/>
      <c r="AH6" s="3" t="s">
        <v>3</v>
      </c>
      <c r="AI6" s="3" t="s">
        <v>4</v>
      </c>
      <c r="AJ6" s="3"/>
      <c r="AK6" s="4" t="s">
        <v>5</v>
      </c>
      <c r="AL6" s="4" t="s">
        <v>6</v>
      </c>
      <c r="AM6" s="4" t="s">
        <v>7</v>
      </c>
      <c r="AO6" s="46" t="s">
        <v>2</v>
      </c>
      <c r="AP6" s="47"/>
      <c r="AQ6" s="47"/>
      <c r="AR6" s="47"/>
      <c r="AS6" s="47"/>
      <c r="AT6" s="48"/>
      <c r="AU6" s="3" t="s">
        <v>3</v>
      </c>
      <c r="AV6" s="3" t="s">
        <v>4</v>
      </c>
      <c r="AW6" s="3"/>
      <c r="AX6" s="4" t="s">
        <v>5</v>
      </c>
      <c r="AY6" s="4" t="s">
        <v>6</v>
      </c>
      <c r="AZ6" s="4" t="s">
        <v>7</v>
      </c>
      <c r="BB6" s="46" t="s">
        <v>2</v>
      </c>
      <c r="BC6" s="47"/>
      <c r="BD6" s="47"/>
      <c r="BE6" s="47"/>
      <c r="BF6" s="47"/>
      <c r="BG6" s="48"/>
      <c r="BH6" s="3" t="s">
        <v>3</v>
      </c>
      <c r="BI6" s="3" t="s">
        <v>4</v>
      </c>
      <c r="BJ6" s="3"/>
      <c r="BK6" s="4" t="s">
        <v>5</v>
      </c>
      <c r="BL6" s="4" t="s">
        <v>6</v>
      </c>
      <c r="BM6" s="4" t="s">
        <v>7</v>
      </c>
      <c r="BO6" s="46" t="s">
        <v>2</v>
      </c>
      <c r="BP6" s="47"/>
      <c r="BQ6" s="47"/>
      <c r="BR6" s="47"/>
      <c r="BS6" s="47"/>
      <c r="BT6" s="48"/>
      <c r="BU6" s="3" t="s">
        <v>3</v>
      </c>
      <c r="BV6" s="3" t="s">
        <v>4</v>
      </c>
      <c r="BW6" s="3"/>
      <c r="BX6" s="4" t="s">
        <v>5</v>
      </c>
      <c r="BY6" s="4" t="s">
        <v>6</v>
      </c>
      <c r="BZ6" s="4" t="s">
        <v>7</v>
      </c>
      <c r="CB6" s="46" t="s">
        <v>2</v>
      </c>
      <c r="CC6" s="47"/>
      <c r="CD6" s="47"/>
      <c r="CE6" s="47"/>
      <c r="CF6" s="47"/>
      <c r="CG6" s="48"/>
      <c r="CH6" s="3" t="s">
        <v>3</v>
      </c>
      <c r="CI6" s="3" t="s">
        <v>4</v>
      </c>
      <c r="CJ6" s="3"/>
      <c r="CK6" s="4" t="s">
        <v>5</v>
      </c>
      <c r="CL6" s="4" t="s">
        <v>6</v>
      </c>
      <c r="CM6" s="4" t="s">
        <v>7</v>
      </c>
      <c r="CO6" s="46" t="s">
        <v>2</v>
      </c>
      <c r="CP6" s="47"/>
      <c r="CQ6" s="47"/>
      <c r="CR6" s="47"/>
      <c r="CS6" s="47"/>
      <c r="CT6" s="48"/>
      <c r="CU6" s="3" t="s">
        <v>3</v>
      </c>
      <c r="CV6" s="3" t="s">
        <v>4</v>
      </c>
      <c r="CW6" s="3"/>
      <c r="CX6" s="4" t="s">
        <v>5</v>
      </c>
      <c r="CY6" s="4" t="s">
        <v>6</v>
      </c>
      <c r="CZ6" s="4" t="s">
        <v>7</v>
      </c>
      <c r="DB6" s="46" t="s">
        <v>2</v>
      </c>
      <c r="DC6" s="47"/>
      <c r="DD6" s="47"/>
      <c r="DE6" s="47"/>
      <c r="DF6" s="47"/>
      <c r="DG6" s="48"/>
      <c r="DH6" s="3" t="s">
        <v>3</v>
      </c>
      <c r="DI6" s="3" t="s">
        <v>4</v>
      </c>
      <c r="DJ6" s="3"/>
      <c r="DK6" s="4" t="s">
        <v>5</v>
      </c>
      <c r="DL6" s="4" t="s">
        <v>6</v>
      </c>
      <c r="DM6" s="4" t="s">
        <v>7</v>
      </c>
      <c r="DO6" s="46" t="s">
        <v>2</v>
      </c>
      <c r="DP6" s="47"/>
      <c r="DQ6" s="47"/>
      <c r="DR6" s="47"/>
      <c r="DS6" s="47"/>
      <c r="DT6" s="48"/>
      <c r="DU6" s="3" t="s">
        <v>3</v>
      </c>
      <c r="DV6" s="3" t="s">
        <v>4</v>
      </c>
      <c r="DW6" s="3"/>
      <c r="DX6" s="4" t="s">
        <v>5</v>
      </c>
      <c r="DY6" s="4" t="s">
        <v>6</v>
      </c>
      <c r="DZ6" s="4" t="s">
        <v>7</v>
      </c>
      <c r="EB6" s="46" t="s">
        <v>2</v>
      </c>
      <c r="EC6" s="47"/>
      <c r="ED6" s="47"/>
      <c r="EE6" s="47"/>
      <c r="EF6" s="47"/>
      <c r="EG6" s="48"/>
      <c r="EH6" s="3" t="s">
        <v>3</v>
      </c>
      <c r="EI6" s="3" t="s">
        <v>4</v>
      </c>
      <c r="EJ6" s="3"/>
      <c r="EK6" s="4" t="s">
        <v>5</v>
      </c>
      <c r="EL6" s="4" t="s">
        <v>6</v>
      </c>
      <c r="EM6" s="4" t="s">
        <v>7</v>
      </c>
      <c r="EO6" s="46" t="s">
        <v>2</v>
      </c>
      <c r="EP6" s="47"/>
      <c r="EQ6" s="47"/>
      <c r="ER6" s="47"/>
      <c r="ES6" s="47"/>
      <c r="ET6" s="48"/>
      <c r="EU6" s="3" t="s">
        <v>3</v>
      </c>
      <c r="EV6" s="3" t="s">
        <v>4</v>
      </c>
      <c r="EW6" s="3"/>
      <c r="EX6" s="4" t="s">
        <v>5</v>
      </c>
      <c r="EY6" s="4" t="s">
        <v>6</v>
      </c>
      <c r="EZ6" s="4" t="s">
        <v>7</v>
      </c>
      <c r="FB6" s="46" t="s">
        <v>2</v>
      </c>
      <c r="FC6" s="47"/>
      <c r="FD6" s="47"/>
      <c r="FE6" s="47"/>
      <c r="FF6" s="47"/>
      <c r="FG6" s="48"/>
      <c r="FH6" s="3" t="s">
        <v>3</v>
      </c>
      <c r="FI6" s="3" t="s">
        <v>4</v>
      </c>
      <c r="FJ6" s="3"/>
      <c r="FK6" s="4" t="s">
        <v>5</v>
      </c>
      <c r="FL6" s="4" t="s">
        <v>6</v>
      </c>
      <c r="FM6" s="4" t="s">
        <v>7</v>
      </c>
      <c r="FO6" s="53"/>
      <c r="FP6" s="75"/>
      <c r="FQ6" s="49" t="s">
        <v>59</v>
      </c>
      <c r="FR6" s="51"/>
      <c r="FS6" s="15">
        <v>4169</v>
      </c>
      <c r="FT6" s="31">
        <v>3605</v>
      </c>
      <c r="FU6" s="31">
        <v>4687</v>
      </c>
      <c r="FV6" s="31">
        <v>4939</v>
      </c>
      <c r="FW6" s="31">
        <v>5634</v>
      </c>
      <c r="FX6" s="31">
        <v>6324</v>
      </c>
      <c r="FY6" s="32">
        <v>6397</v>
      </c>
      <c r="FZ6" s="32">
        <v>6199</v>
      </c>
      <c r="GA6" s="32">
        <v>6741</v>
      </c>
      <c r="GB6" s="32">
        <v>5666</v>
      </c>
      <c r="GC6" s="32">
        <v>4240</v>
      </c>
      <c r="GD6" s="32">
        <v>5842</v>
      </c>
      <c r="GE6" s="17">
        <v>64443</v>
      </c>
      <c r="GF6" s="18">
        <v>0.4191959929746959</v>
      </c>
    </row>
    <row r="7" spans="2:188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O7" s="53"/>
      <c r="FP7" s="75"/>
      <c r="FQ7" s="49" t="s">
        <v>60</v>
      </c>
      <c r="FR7" s="51"/>
      <c r="FS7" s="15">
        <v>135</v>
      </c>
      <c r="FT7" s="31">
        <v>139</v>
      </c>
      <c r="FU7" s="31">
        <v>164</v>
      </c>
      <c r="FV7" s="31">
        <v>161</v>
      </c>
      <c r="FW7" s="31">
        <v>155</v>
      </c>
      <c r="FX7" s="31">
        <v>223</v>
      </c>
      <c r="FY7" s="32">
        <v>171</v>
      </c>
      <c r="FZ7" s="32">
        <v>207</v>
      </c>
      <c r="GA7" s="32">
        <v>208</v>
      </c>
      <c r="GB7" s="32">
        <v>185</v>
      </c>
      <c r="GC7" s="32">
        <v>141</v>
      </c>
      <c r="GD7" s="32">
        <v>122</v>
      </c>
      <c r="GE7" s="17">
        <v>2011</v>
      </c>
      <c r="GF7" s="18">
        <v>1.3081376439211605E-2</v>
      </c>
    </row>
    <row r="8" spans="2:188" x14ac:dyDescent="0.25">
      <c r="B8" s="2" t="s">
        <v>8</v>
      </c>
      <c r="C8" s="2"/>
      <c r="D8" s="2"/>
      <c r="E8" s="2"/>
      <c r="F8" s="2"/>
      <c r="G8" s="2"/>
      <c r="H8" s="5">
        <v>3337</v>
      </c>
      <c r="I8" s="6">
        <v>0.99820520490577325</v>
      </c>
      <c r="J8" s="2"/>
      <c r="K8" s="7">
        <v>0.99820520490577325</v>
      </c>
      <c r="L8" s="7">
        <v>0.8</v>
      </c>
      <c r="M8" s="8" t="s">
        <v>9</v>
      </c>
      <c r="O8" s="2" t="s">
        <v>8</v>
      </c>
      <c r="P8" s="2"/>
      <c r="Q8" s="2"/>
      <c r="R8" s="2"/>
      <c r="S8" s="2"/>
      <c r="T8" s="2"/>
      <c r="U8" s="5">
        <v>2553</v>
      </c>
      <c r="V8" s="6">
        <f>+U8/$U$12</f>
        <v>0.99843566679702778</v>
      </c>
      <c r="W8" s="2"/>
      <c r="X8" s="7">
        <v>0.99843627834245507</v>
      </c>
      <c r="Y8" s="7">
        <v>0.8</v>
      </c>
      <c r="Z8" s="8" t="s">
        <v>9</v>
      </c>
      <c r="AB8" s="2" t="s">
        <v>8</v>
      </c>
      <c r="AC8" s="2"/>
      <c r="AD8" s="2"/>
      <c r="AE8" s="2"/>
      <c r="AF8" s="2"/>
      <c r="AG8" s="2"/>
      <c r="AH8" s="5">
        <v>3449</v>
      </c>
      <c r="AI8" s="6">
        <v>0.99942045783830769</v>
      </c>
      <c r="AJ8" s="2"/>
      <c r="AK8" s="7">
        <v>0.99942045783830769</v>
      </c>
      <c r="AL8" s="7">
        <v>0.8</v>
      </c>
      <c r="AM8" s="8" t="s">
        <v>9</v>
      </c>
      <c r="AO8" s="2" t="s">
        <v>8</v>
      </c>
      <c r="AP8" s="2"/>
      <c r="AQ8" s="2"/>
      <c r="AR8" s="2"/>
      <c r="AS8" s="2"/>
      <c r="AT8" s="2"/>
      <c r="AU8" s="5">
        <v>3652</v>
      </c>
      <c r="AV8" s="6">
        <v>0.98970189701897016</v>
      </c>
      <c r="AW8" s="2"/>
      <c r="AX8" s="7">
        <v>0.98970189701897016</v>
      </c>
      <c r="AY8" s="7">
        <v>0.8</v>
      </c>
      <c r="AZ8" s="8" t="s">
        <v>9</v>
      </c>
      <c r="BB8" s="2" t="s">
        <v>8</v>
      </c>
      <c r="BC8" s="2"/>
      <c r="BD8" s="2"/>
      <c r="BE8" s="2"/>
      <c r="BF8" s="2"/>
      <c r="BG8" s="2"/>
      <c r="BH8" s="5">
        <v>3746</v>
      </c>
      <c r="BI8" s="6">
        <v>0.99574694311536416</v>
      </c>
      <c r="BJ8" s="2"/>
      <c r="BK8" s="7">
        <v>0.99574694311536416</v>
      </c>
      <c r="BL8" s="7">
        <v>0.8</v>
      </c>
      <c r="BM8" s="8" t="s">
        <v>9</v>
      </c>
      <c r="BO8" s="2" t="s">
        <v>8</v>
      </c>
      <c r="BP8" s="2"/>
      <c r="BQ8" s="2"/>
      <c r="BR8" s="2"/>
      <c r="BS8" s="2"/>
      <c r="BT8" s="2"/>
      <c r="BU8" s="5">
        <v>4753</v>
      </c>
      <c r="BV8" s="6">
        <v>0.99957939011566777</v>
      </c>
      <c r="BW8" s="2"/>
      <c r="BX8" s="7">
        <v>0.99957939011566777</v>
      </c>
      <c r="BY8" s="7">
        <v>0.8</v>
      </c>
      <c r="BZ8" s="8" t="s">
        <v>9</v>
      </c>
      <c r="CB8" s="2" t="s">
        <v>8</v>
      </c>
      <c r="CC8" s="2"/>
      <c r="CD8" s="2"/>
      <c r="CE8" s="2"/>
      <c r="CF8" s="2"/>
      <c r="CG8" s="2"/>
      <c r="CH8" s="5">
        <v>4894</v>
      </c>
      <c r="CI8" s="6">
        <v>0.99918334013883214</v>
      </c>
      <c r="CJ8" s="2"/>
      <c r="CK8" s="7">
        <v>0.99918334013883214</v>
      </c>
      <c r="CL8" s="7">
        <v>0.8</v>
      </c>
      <c r="CM8" s="8" t="s">
        <v>9</v>
      </c>
      <c r="CO8" s="2" t="s">
        <v>8</v>
      </c>
      <c r="CP8" s="2"/>
      <c r="CQ8" s="2"/>
      <c r="CR8" s="2"/>
      <c r="CS8" s="2"/>
      <c r="CT8" s="2"/>
      <c r="CU8" s="5">
        <v>4343</v>
      </c>
      <c r="CV8" s="6">
        <v>0.99655805415328136</v>
      </c>
      <c r="CW8" s="2"/>
      <c r="CX8" s="7">
        <v>0.99655805415328136</v>
      </c>
      <c r="CY8" s="7">
        <v>0.8</v>
      </c>
      <c r="CZ8" s="8" t="s">
        <v>9</v>
      </c>
      <c r="DB8" s="2" t="s">
        <v>8</v>
      </c>
      <c r="DC8" s="2"/>
      <c r="DD8" s="2"/>
      <c r="DE8" s="2"/>
      <c r="DF8" s="2"/>
      <c r="DG8" s="2"/>
      <c r="DH8" s="5">
        <v>4667</v>
      </c>
      <c r="DI8" s="6">
        <v>0.99828877005347594</v>
      </c>
      <c r="DJ8" s="2"/>
      <c r="DK8" s="7">
        <v>0.99828877005347594</v>
      </c>
      <c r="DL8" s="7">
        <v>0.8</v>
      </c>
      <c r="DM8" s="8" t="s">
        <v>9</v>
      </c>
      <c r="DO8" s="2" t="s">
        <v>8</v>
      </c>
      <c r="DP8" s="2"/>
      <c r="DQ8" s="2"/>
      <c r="DR8" s="2"/>
      <c r="DS8" s="2"/>
      <c r="DT8" s="2"/>
      <c r="DU8" s="5">
        <v>4038</v>
      </c>
      <c r="DV8" s="6">
        <v>0.99531673650480645</v>
      </c>
      <c r="DW8" s="2"/>
      <c r="DX8" s="7">
        <v>0.99531673650480645</v>
      </c>
      <c r="DY8" s="7">
        <v>0.8</v>
      </c>
      <c r="DZ8" s="8" t="s">
        <v>9</v>
      </c>
      <c r="EB8" s="2" t="s">
        <v>8</v>
      </c>
      <c r="EC8" s="2"/>
      <c r="ED8" s="2"/>
      <c r="EE8" s="2"/>
      <c r="EF8" s="2"/>
      <c r="EG8" s="2"/>
      <c r="EH8" s="5">
        <v>2761</v>
      </c>
      <c r="EI8" s="6">
        <v>0.99927614911328266</v>
      </c>
      <c r="EJ8" s="2"/>
      <c r="EK8" s="7">
        <v>0.99927614911328266</v>
      </c>
      <c r="EL8" s="7">
        <v>0.8</v>
      </c>
      <c r="EM8" s="8" t="s">
        <v>9</v>
      </c>
      <c r="EO8" s="2" t="s">
        <v>8</v>
      </c>
      <c r="EP8" s="2"/>
      <c r="EQ8" s="2"/>
      <c r="ER8" s="2"/>
      <c r="ES8" s="2"/>
      <c r="ET8" s="2"/>
      <c r="EU8" s="5">
        <v>4218</v>
      </c>
      <c r="EV8" s="6">
        <v>0.99834319526627224</v>
      </c>
      <c r="EW8" s="2"/>
      <c r="EX8" s="7">
        <v>0.99834319526627224</v>
      </c>
      <c r="EY8" s="7">
        <v>0.8</v>
      </c>
      <c r="EZ8" s="8" t="s">
        <v>9</v>
      </c>
      <c r="FB8" s="2" t="s">
        <v>8</v>
      </c>
      <c r="FC8" s="2"/>
      <c r="FD8" s="2"/>
      <c r="FE8" s="2"/>
      <c r="FF8" s="2"/>
      <c r="FG8" s="2"/>
      <c r="FH8" s="5">
        <f>+H8+U8+AH8+AU8+BH8+BU8+CH8+CU8+DH8+DU8+EH8+EU8</f>
        <v>46411</v>
      </c>
      <c r="FI8" s="6">
        <f>+FH8/$FH$12</f>
        <v>0.99735677139295997</v>
      </c>
      <c r="FJ8" s="2"/>
      <c r="FK8" s="7">
        <f>+FI8</f>
        <v>0.99735677139295997</v>
      </c>
      <c r="FL8" s="7">
        <v>0.8</v>
      </c>
      <c r="FM8" s="8" t="s">
        <v>9</v>
      </c>
      <c r="FO8" s="53"/>
      <c r="FP8" s="75"/>
      <c r="FQ8" s="49" t="s">
        <v>61</v>
      </c>
      <c r="FR8" s="51"/>
      <c r="FS8" s="15">
        <v>85</v>
      </c>
      <c r="FT8" s="31">
        <v>90</v>
      </c>
      <c r="FU8" s="31">
        <v>91</v>
      </c>
      <c r="FV8" s="31">
        <v>78</v>
      </c>
      <c r="FW8" s="31">
        <v>112</v>
      </c>
      <c r="FX8" s="31">
        <v>114</v>
      </c>
      <c r="FY8" s="32">
        <v>89</v>
      </c>
      <c r="FZ8" s="32">
        <v>130</v>
      </c>
      <c r="GA8" s="32">
        <v>102</v>
      </c>
      <c r="GB8" s="32">
        <v>76</v>
      </c>
      <c r="GC8" s="32">
        <v>89</v>
      </c>
      <c r="GD8" s="32">
        <v>201</v>
      </c>
      <c r="GE8" s="17">
        <v>1257</v>
      </c>
      <c r="GF8" s="18">
        <v>8.1766733884082489E-3</v>
      </c>
    </row>
    <row r="9" spans="2:188" x14ac:dyDescent="0.25">
      <c r="B9" s="2" t="s">
        <v>10</v>
      </c>
      <c r="C9" s="2"/>
      <c r="D9" s="2"/>
      <c r="E9" s="2"/>
      <c r="F9" s="2"/>
      <c r="G9" s="2"/>
      <c r="H9" s="5">
        <v>6</v>
      </c>
      <c r="I9" s="6">
        <v>1.7947950942267424E-3</v>
      </c>
      <c r="J9" s="2"/>
      <c r="K9" s="7">
        <v>1</v>
      </c>
      <c r="L9" s="9">
        <v>0.9</v>
      </c>
      <c r="M9" s="8" t="s">
        <v>9</v>
      </c>
      <c r="O9" s="2" t="s">
        <v>10</v>
      </c>
      <c r="P9" s="2"/>
      <c r="Q9" s="2"/>
      <c r="R9" s="2"/>
      <c r="S9" s="2"/>
      <c r="T9" s="2"/>
      <c r="U9" s="5">
        <v>3</v>
      </c>
      <c r="V9" s="6">
        <f t="shared" ref="V9:V11" si="0">+U9/$U$12</f>
        <v>1.1732499022291747E-3</v>
      </c>
      <c r="W9" s="2"/>
      <c r="X9" s="7">
        <v>0.9996090695856138</v>
      </c>
      <c r="Y9" s="9">
        <v>0.9</v>
      </c>
      <c r="Z9" s="8" t="s">
        <v>9</v>
      </c>
      <c r="AB9" s="2" t="s">
        <v>10</v>
      </c>
      <c r="AC9" s="2"/>
      <c r="AD9" s="2"/>
      <c r="AE9" s="2"/>
      <c r="AF9" s="2"/>
      <c r="AG9" s="2"/>
      <c r="AH9" s="5">
        <v>2</v>
      </c>
      <c r="AI9" s="6">
        <v>5.7954216169226315E-4</v>
      </c>
      <c r="AJ9" s="2"/>
      <c r="AK9" s="7">
        <v>1</v>
      </c>
      <c r="AL9" s="9">
        <v>0.9</v>
      </c>
      <c r="AM9" s="8" t="s">
        <v>9</v>
      </c>
      <c r="AO9" s="2" t="s">
        <v>10</v>
      </c>
      <c r="AP9" s="2"/>
      <c r="AQ9" s="2"/>
      <c r="AR9" s="2"/>
      <c r="AS9" s="2"/>
      <c r="AT9" s="2"/>
      <c r="AU9" s="5">
        <v>36</v>
      </c>
      <c r="AV9" s="6">
        <v>9.7560975609756097E-3</v>
      </c>
      <c r="AW9" s="2"/>
      <c r="AX9" s="7">
        <v>0.99945799457994577</v>
      </c>
      <c r="AY9" s="9">
        <v>0.9</v>
      </c>
      <c r="AZ9" s="8" t="s">
        <v>9</v>
      </c>
      <c r="BB9" s="2" t="s">
        <v>10</v>
      </c>
      <c r="BC9" s="2"/>
      <c r="BD9" s="2"/>
      <c r="BE9" s="2"/>
      <c r="BF9" s="2"/>
      <c r="BG9" s="2"/>
      <c r="BH9" s="5">
        <v>16</v>
      </c>
      <c r="BI9" s="6">
        <v>4.2530568846358323E-3</v>
      </c>
      <c r="BJ9" s="2"/>
      <c r="BK9" s="7">
        <v>1</v>
      </c>
      <c r="BL9" s="9">
        <v>0.9</v>
      </c>
      <c r="BM9" s="8" t="s">
        <v>9</v>
      </c>
      <c r="BO9" s="2" t="s">
        <v>10</v>
      </c>
      <c r="BP9" s="2"/>
      <c r="BQ9" s="2"/>
      <c r="BR9" s="2"/>
      <c r="BS9" s="2"/>
      <c r="BT9" s="2"/>
      <c r="BU9" s="5">
        <v>2</v>
      </c>
      <c r="BV9" s="6">
        <v>4.2060988433228178E-4</v>
      </c>
      <c r="BW9" s="2"/>
      <c r="BX9" s="7">
        <v>1</v>
      </c>
      <c r="BY9" s="9">
        <v>0.9</v>
      </c>
      <c r="BZ9" s="8" t="s">
        <v>9</v>
      </c>
      <c r="CB9" s="2" t="s">
        <v>10</v>
      </c>
      <c r="CC9" s="2"/>
      <c r="CD9" s="2"/>
      <c r="CE9" s="2"/>
      <c r="CF9" s="2"/>
      <c r="CG9" s="2"/>
      <c r="CH9" s="5">
        <v>3</v>
      </c>
      <c r="CI9" s="6">
        <v>6.1249489587586773E-4</v>
      </c>
      <c r="CJ9" s="2"/>
      <c r="CK9" s="7">
        <v>0.99979583503470804</v>
      </c>
      <c r="CL9" s="9">
        <v>0.9</v>
      </c>
      <c r="CM9" s="8" t="s">
        <v>9</v>
      </c>
      <c r="CO9" s="2" t="s">
        <v>10</v>
      </c>
      <c r="CP9" s="2"/>
      <c r="CQ9" s="2"/>
      <c r="CR9" s="2"/>
      <c r="CS9" s="2"/>
      <c r="CT9" s="2"/>
      <c r="CU9" s="5">
        <v>15</v>
      </c>
      <c r="CV9" s="6">
        <v>3.4419458467186783E-3</v>
      </c>
      <c r="CW9" s="2"/>
      <c r="CX9" s="7">
        <v>1</v>
      </c>
      <c r="CY9" s="9">
        <v>0.9</v>
      </c>
      <c r="CZ9" s="8" t="s">
        <v>9</v>
      </c>
      <c r="DB9" s="2" t="s">
        <v>10</v>
      </c>
      <c r="DC9" s="2"/>
      <c r="DD9" s="2"/>
      <c r="DE9" s="2"/>
      <c r="DF9" s="2"/>
      <c r="DG9" s="2"/>
      <c r="DH9" s="5">
        <v>7</v>
      </c>
      <c r="DI9" s="6">
        <v>1.4973262032085561E-3</v>
      </c>
      <c r="DJ9" s="2"/>
      <c r="DK9" s="7">
        <v>0.99978609625668446</v>
      </c>
      <c r="DL9" s="9">
        <v>0.9</v>
      </c>
      <c r="DM9" s="8" t="s">
        <v>9</v>
      </c>
      <c r="DO9" s="2" t="s">
        <v>10</v>
      </c>
      <c r="DP9" s="2"/>
      <c r="DQ9" s="2"/>
      <c r="DR9" s="2"/>
      <c r="DS9" s="2"/>
      <c r="DT9" s="2"/>
      <c r="DU9" s="5">
        <v>7</v>
      </c>
      <c r="DV9" s="6">
        <v>1.7254128666502342E-3</v>
      </c>
      <c r="DW9" s="2"/>
      <c r="DX9" s="7">
        <v>0.99704214937145674</v>
      </c>
      <c r="DY9" s="9">
        <v>0.9</v>
      </c>
      <c r="DZ9" s="8" t="s">
        <v>9</v>
      </c>
      <c r="EB9" s="2" t="s">
        <v>10</v>
      </c>
      <c r="EC9" s="2"/>
      <c r="ED9" s="2"/>
      <c r="EE9" s="2"/>
      <c r="EF9" s="2"/>
      <c r="EG9" s="2"/>
      <c r="EH9" s="5">
        <v>1</v>
      </c>
      <c r="EI9" s="6">
        <v>3.6192544335866811E-4</v>
      </c>
      <c r="EJ9" s="2"/>
      <c r="EK9" s="7">
        <v>0.99963807455664133</v>
      </c>
      <c r="EL9" s="9">
        <v>0.9</v>
      </c>
      <c r="EM9" s="8" t="s">
        <v>9</v>
      </c>
      <c r="EO9" s="2" t="s">
        <v>10</v>
      </c>
      <c r="EP9" s="2"/>
      <c r="EQ9" s="2"/>
      <c r="ER9" s="2"/>
      <c r="ES9" s="2"/>
      <c r="ET9" s="2"/>
      <c r="EU9" s="5">
        <v>6</v>
      </c>
      <c r="EV9" s="6">
        <v>1.4201183431952662E-3</v>
      </c>
      <c r="EW9" s="2"/>
      <c r="EX9" s="7">
        <v>0.99976331360946746</v>
      </c>
      <c r="EY9" s="9">
        <v>0.9</v>
      </c>
      <c r="EZ9" s="8" t="s">
        <v>9</v>
      </c>
      <c r="FB9" s="2" t="s">
        <v>10</v>
      </c>
      <c r="FC9" s="2"/>
      <c r="FD9" s="2"/>
      <c r="FE9" s="2"/>
      <c r="FF9" s="2"/>
      <c r="FG9" s="2"/>
      <c r="FH9" s="5">
        <f t="shared" ref="FH9:FH11" si="1">+H9+U9+AH9+AU9+BH9+BU9+CH9+CU9+DH9+DU9+EH9+EU9</f>
        <v>104</v>
      </c>
      <c r="FI9" s="6">
        <f t="shared" ref="FI9:FI11" si="2">+FH9/$FH$12</f>
        <v>2.234925001074483E-3</v>
      </c>
      <c r="FJ9" s="2"/>
      <c r="FK9" s="7">
        <f>+FI8+FI9</f>
        <v>0.99959169639403445</v>
      </c>
      <c r="FL9" s="9">
        <v>0.9</v>
      </c>
      <c r="FM9" s="8" t="s">
        <v>9</v>
      </c>
      <c r="FO9" s="53"/>
      <c r="FP9" s="75"/>
      <c r="FQ9" s="49" t="s">
        <v>62</v>
      </c>
      <c r="FR9" s="51"/>
      <c r="FS9" s="15">
        <v>233</v>
      </c>
      <c r="FT9" s="31">
        <v>255</v>
      </c>
      <c r="FU9" s="31">
        <v>291</v>
      </c>
      <c r="FV9" s="31">
        <v>256</v>
      </c>
      <c r="FW9" s="31">
        <v>275</v>
      </c>
      <c r="FX9" s="31">
        <v>282</v>
      </c>
      <c r="FY9" s="32">
        <v>378</v>
      </c>
      <c r="FZ9" s="32">
        <v>384</v>
      </c>
      <c r="GA9" s="32">
        <v>246</v>
      </c>
      <c r="GB9" s="32">
        <v>252</v>
      </c>
      <c r="GC9" s="32">
        <v>163</v>
      </c>
      <c r="GD9" s="32">
        <v>453</v>
      </c>
      <c r="GE9" s="17">
        <v>3468</v>
      </c>
      <c r="GF9" s="18">
        <v>2.2559032069212254E-2</v>
      </c>
    </row>
    <row r="10" spans="2:188" x14ac:dyDescent="0.25">
      <c r="B10" s="2" t="s">
        <v>11</v>
      </c>
      <c r="C10" s="2"/>
      <c r="D10" s="2"/>
      <c r="E10" s="2"/>
      <c r="F10" s="2"/>
      <c r="G10" s="2"/>
      <c r="H10" s="5">
        <v>0</v>
      </c>
      <c r="I10" s="6">
        <v>0</v>
      </c>
      <c r="J10" s="2"/>
      <c r="K10" s="7">
        <v>1</v>
      </c>
      <c r="L10" s="9">
        <v>1</v>
      </c>
      <c r="M10" s="8" t="s">
        <v>9</v>
      </c>
      <c r="O10" s="2" t="s">
        <v>11</v>
      </c>
      <c r="P10" s="2"/>
      <c r="Q10" s="2"/>
      <c r="R10" s="2"/>
      <c r="S10" s="2"/>
      <c r="T10" s="2"/>
      <c r="U10" s="5">
        <v>1</v>
      </c>
      <c r="V10" s="6">
        <f t="shared" si="0"/>
        <v>3.9108330074305825E-4</v>
      </c>
      <c r="W10" s="2"/>
      <c r="X10" s="7">
        <v>1</v>
      </c>
      <c r="Y10" s="9">
        <v>1</v>
      </c>
      <c r="Z10" s="8" t="s">
        <v>9</v>
      </c>
      <c r="AB10" s="2" t="s">
        <v>11</v>
      </c>
      <c r="AC10" s="2"/>
      <c r="AD10" s="2"/>
      <c r="AE10" s="2"/>
      <c r="AF10" s="2"/>
      <c r="AG10" s="2"/>
      <c r="AH10" s="5">
        <v>0</v>
      </c>
      <c r="AI10" s="6">
        <v>0</v>
      </c>
      <c r="AJ10" s="2"/>
      <c r="AK10" s="7">
        <v>1</v>
      </c>
      <c r="AL10" s="9">
        <v>1</v>
      </c>
      <c r="AM10" s="8" t="s">
        <v>9</v>
      </c>
      <c r="AO10" s="2" t="s">
        <v>11</v>
      </c>
      <c r="AP10" s="2"/>
      <c r="AQ10" s="2"/>
      <c r="AR10" s="2"/>
      <c r="AS10" s="2"/>
      <c r="AT10" s="2"/>
      <c r="AU10" s="5">
        <v>0</v>
      </c>
      <c r="AV10" s="6">
        <v>0</v>
      </c>
      <c r="AW10" s="2"/>
      <c r="AX10" s="7">
        <v>0.99945799457994577</v>
      </c>
      <c r="AY10" s="9">
        <v>1</v>
      </c>
      <c r="AZ10" s="8" t="s">
        <v>9</v>
      </c>
      <c r="BB10" s="2" t="s">
        <v>11</v>
      </c>
      <c r="BC10" s="2"/>
      <c r="BD10" s="2"/>
      <c r="BE10" s="2"/>
      <c r="BF10" s="2"/>
      <c r="BG10" s="2"/>
      <c r="BH10" s="5">
        <v>0</v>
      </c>
      <c r="BI10" s="6">
        <v>0</v>
      </c>
      <c r="BJ10" s="2"/>
      <c r="BK10" s="7">
        <v>1</v>
      </c>
      <c r="BL10" s="9">
        <v>1</v>
      </c>
      <c r="BM10" s="8" t="s">
        <v>9</v>
      </c>
      <c r="BO10" s="2" t="s">
        <v>11</v>
      </c>
      <c r="BP10" s="2"/>
      <c r="BQ10" s="2"/>
      <c r="BR10" s="2"/>
      <c r="BS10" s="2"/>
      <c r="BT10" s="2"/>
      <c r="BU10" s="5">
        <v>0</v>
      </c>
      <c r="BV10" s="6">
        <v>0</v>
      </c>
      <c r="BW10" s="2"/>
      <c r="BX10" s="7">
        <v>1</v>
      </c>
      <c r="BY10" s="9">
        <v>1</v>
      </c>
      <c r="BZ10" s="8" t="s">
        <v>9</v>
      </c>
      <c r="CB10" s="2" t="s">
        <v>11</v>
      </c>
      <c r="CC10" s="2"/>
      <c r="CD10" s="2"/>
      <c r="CE10" s="2"/>
      <c r="CF10" s="2"/>
      <c r="CG10" s="2"/>
      <c r="CH10" s="5">
        <v>1</v>
      </c>
      <c r="CI10" s="6">
        <v>2.0416496529195591E-4</v>
      </c>
      <c r="CJ10" s="2"/>
      <c r="CK10" s="7">
        <v>1</v>
      </c>
      <c r="CL10" s="9">
        <v>1</v>
      </c>
      <c r="CM10" s="8" t="s">
        <v>9</v>
      </c>
      <c r="CO10" s="2" t="s">
        <v>11</v>
      </c>
      <c r="CP10" s="2"/>
      <c r="CQ10" s="2"/>
      <c r="CR10" s="2"/>
      <c r="CS10" s="2"/>
      <c r="CT10" s="2"/>
      <c r="CU10" s="5">
        <v>0</v>
      </c>
      <c r="CV10" s="6">
        <v>0</v>
      </c>
      <c r="CW10" s="2"/>
      <c r="CX10" s="7">
        <v>1</v>
      </c>
      <c r="CY10" s="9">
        <v>1</v>
      </c>
      <c r="CZ10" s="8" t="s">
        <v>9</v>
      </c>
      <c r="DB10" s="2" t="s">
        <v>11</v>
      </c>
      <c r="DC10" s="2"/>
      <c r="DD10" s="2"/>
      <c r="DE10" s="2"/>
      <c r="DF10" s="2"/>
      <c r="DG10" s="2"/>
      <c r="DH10" s="5">
        <v>0</v>
      </c>
      <c r="DI10" s="6">
        <v>0</v>
      </c>
      <c r="DJ10" s="2"/>
      <c r="DK10" s="7">
        <v>0.99978609625668446</v>
      </c>
      <c r="DL10" s="9">
        <v>1</v>
      </c>
      <c r="DM10" s="8" t="s">
        <v>9</v>
      </c>
      <c r="DO10" s="2" t="s">
        <v>11</v>
      </c>
      <c r="DP10" s="2"/>
      <c r="DQ10" s="2"/>
      <c r="DR10" s="2"/>
      <c r="DS10" s="2"/>
      <c r="DT10" s="2"/>
      <c r="DU10" s="5">
        <v>1</v>
      </c>
      <c r="DV10" s="6">
        <v>2.4648755237860487E-4</v>
      </c>
      <c r="DW10" s="2"/>
      <c r="DX10" s="7">
        <v>0.9972886369238354</v>
      </c>
      <c r="DY10" s="9">
        <v>1</v>
      </c>
      <c r="DZ10" s="8" t="s">
        <v>9</v>
      </c>
      <c r="EB10" s="2" t="s">
        <v>11</v>
      </c>
      <c r="EC10" s="2"/>
      <c r="ED10" s="2"/>
      <c r="EE10" s="2"/>
      <c r="EF10" s="2"/>
      <c r="EG10" s="2"/>
      <c r="EH10" s="5">
        <v>1</v>
      </c>
      <c r="EI10" s="6">
        <v>3.6192544335866811E-4</v>
      </c>
      <c r="EJ10" s="2"/>
      <c r="EK10" s="7">
        <v>1</v>
      </c>
      <c r="EL10" s="9">
        <v>1</v>
      </c>
      <c r="EM10" s="8" t="s">
        <v>9</v>
      </c>
      <c r="EO10" s="2" t="s">
        <v>11</v>
      </c>
      <c r="EP10" s="2"/>
      <c r="EQ10" s="2"/>
      <c r="ER10" s="2"/>
      <c r="ES10" s="2"/>
      <c r="ET10" s="2"/>
      <c r="EU10" s="5">
        <v>0</v>
      </c>
      <c r="EV10" s="6">
        <v>0</v>
      </c>
      <c r="EW10" s="2"/>
      <c r="EX10" s="7">
        <v>0.99976331360946746</v>
      </c>
      <c r="EY10" s="9">
        <v>1</v>
      </c>
      <c r="EZ10" s="8" t="s">
        <v>9</v>
      </c>
      <c r="FB10" s="2" t="s">
        <v>11</v>
      </c>
      <c r="FC10" s="2"/>
      <c r="FD10" s="2"/>
      <c r="FE10" s="2"/>
      <c r="FF10" s="2"/>
      <c r="FG10" s="2"/>
      <c r="FH10" s="5">
        <f t="shared" si="1"/>
        <v>4</v>
      </c>
      <c r="FI10" s="6">
        <f t="shared" si="2"/>
        <v>8.5958653887480125E-5</v>
      </c>
      <c r="FJ10" s="2"/>
      <c r="FK10" s="7">
        <f>+FI8+FI9+FI10</f>
        <v>0.99967765504792194</v>
      </c>
      <c r="FL10" s="9">
        <v>1</v>
      </c>
      <c r="FM10" s="8" t="s">
        <v>9</v>
      </c>
      <c r="FO10" s="53"/>
      <c r="FP10" s="76"/>
      <c r="FQ10" s="60" t="s">
        <v>63</v>
      </c>
      <c r="FR10" s="61"/>
      <c r="FS10" s="22">
        <v>10324</v>
      </c>
      <c r="FT10" s="22">
        <v>9043</v>
      </c>
      <c r="FU10" s="22">
        <v>11378</v>
      </c>
      <c r="FV10" s="22">
        <v>12097</v>
      </c>
      <c r="FW10" s="22">
        <v>13519</v>
      </c>
      <c r="FX10" s="22">
        <v>14759</v>
      </c>
      <c r="FY10" s="22">
        <v>14668</v>
      </c>
      <c r="FZ10" s="22">
        <v>14677</v>
      </c>
      <c r="GA10" s="22">
        <v>15708</v>
      </c>
      <c r="GB10" s="22">
        <v>13401</v>
      </c>
      <c r="GC10" s="22">
        <v>10040</v>
      </c>
      <c r="GD10" s="22">
        <v>14116</v>
      </c>
      <c r="GE10" s="23">
        <v>153730</v>
      </c>
      <c r="GF10" s="24">
        <v>1</v>
      </c>
    </row>
    <row r="11" spans="2:188" x14ac:dyDescent="0.25">
      <c r="B11" s="2" t="s">
        <v>12</v>
      </c>
      <c r="C11" s="2"/>
      <c r="D11" s="2"/>
      <c r="E11" s="2"/>
      <c r="F11" s="2"/>
      <c r="G11" s="2"/>
      <c r="H11" s="5">
        <v>0</v>
      </c>
      <c r="I11" s="6">
        <v>0</v>
      </c>
      <c r="J11" s="2"/>
      <c r="K11" s="2"/>
      <c r="L11" s="2"/>
      <c r="M11" s="2"/>
      <c r="O11" s="2" t="s">
        <v>12</v>
      </c>
      <c r="P11" s="2"/>
      <c r="Q11" s="2"/>
      <c r="R11" s="2"/>
      <c r="S11" s="2"/>
      <c r="T11" s="2"/>
      <c r="U11" s="5">
        <v>0</v>
      </c>
      <c r="V11" s="6">
        <f t="shared" si="0"/>
        <v>0</v>
      </c>
      <c r="W11" s="2"/>
      <c r="X11" s="2"/>
      <c r="Y11" s="2"/>
      <c r="Z11" s="2"/>
      <c r="AB11" s="2" t="s">
        <v>12</v>
      </c>
      <c r="AC11" s="2"/>
      <c r="AD11" s="2"/>
      <c r="AE11" s="2"/>
      <c r="AF11" s="2"/>
      <c r="AG11" s="2"/>
      <c r="AH11" s="5">
        <v>0</v>
      </c>
      <c r="AI11" s="6">
        <v>0</v>
      </c>
      <c r="AJ11" s="2"/>
      <c r="AK11" s="2"/>
      <c r="AL11" s="2"/>
      <c r="AM11" s="2"/>
      <c r="AO11" s="2" t="s">
        <v>12</v>
      </c>
      <c r="AP11" s="2"/>
      <c r="AQ11" s="2"/>
      <c r="AR11" s="2"/>
      <c r="AS11" s="2"/>
      <c r="AT11" s="2"/>
      <c r="AU11" s="5">
        <v>2</v>
      </c>
      <c r="AV11" s="6">
        <v>5.4200542005420054E-4</v>
      </c>
      <c r="AW11" s="2"/>
      <c r="AX11" s="2"/>
      <c r="AY11" s="2"/>
      <c r="AZ11" s="2"/>
      <c r="BB11" s="2" t="s">
        <v>12</v>
      </c>
      <c r="BC11" s="2"/>
      <c r="BD11" s="2"/>
      <c r="BE11" s="2"/>
      <c r="BF11" s="2"/>
      <c r="BG11" s="2"/>
      <c r="BH11" s="5">
        <v>0</v>
      </c>
      <c r="BI11" s="6">
        <v>0</v>
      </c>
      <c r="BJ11" s="2"/>
      <c r="BK11" s="2"/>
      <c r="BL11" s="2"/>
      <c r="BM11" s="2"/>
      <c r="BO11" s="2" t="s">
        <v>12</v>
      </c>
      <c r="BP11" s="2"/>
      <c r="BQ11" s="2"/>
      <c r="BR11" s="2"/>
      <c r="BS11" s="2"/>
      <c r="BT11" s="2"/>
      <c r="BU11" s="5">
        <v>0</v>
      </c>
      <c r="BV11" s="6">
        <v>0</v>
      </c>
      <c r="BW11" s="2"/>
      <c r="BX11" s="2"/>
      <c r="BY11" s="2"/>
      <c r="BZ11" s="2"/>
      <c r="CB11" s="2" t="s">
        <v>12</v>
      </c>
      <c r="CC11" s="2"/>
      <c r="CD11" s="2"/>
      <c r="CE11" s="2"/>
      <c r="CF11" s="2"/>
      <c r="CG11" s="2"/>
      <c r="CH11" s="5">
        <v>0</v>
      </c>
      <c r="CI11" s="6">
        <v>0</v>
      </c>
      <c r="CJ11" s="2"/>
      <c r="CK11" s="2"/>
      <c r="CL11" s="2"/>
      <c r="CM11" s="2"/>
      <c r="CO11" s="2" t="s">
        <v>12</v>
      </c>
      <c r="CP11" s="2"/>
      <c r="CQ11" s="2"/>
      <c r="CR11" s="2"/>
      <c r="CS11" s="2"/>
      <c r="CT11" s="2"/>
      <c r="CU11" s="5">
        <v>0</v>
      </c>
      <c r="CV11" s="6">
        <v>0</v>
      </c>
      <c r="CW11" s="2"/>
      <c r="CX11" s="2"/>
      <c r="CY11" s="2"/>
      <c r="CZ11" s="2"/>
      <c r="DB11" s="2" t="s">
        <v>12</v>
      </c>
      <c r="DC11" s="2"/>
      <c r="DD11" s="2"/>
      <c r="DE11" s="2"/>
      <c r="DF11" s="2"/>
      <c r="DG11" s="2"/>
      <c r="DH11" s="5">
        <v>1</v>
      </c>
      <c r="DI11" s="6">
        <v>2.1390374331550801E-4</v>
      </c>
      <c r="DJ11" s="2"/>
      <c r="DK11" s="2"/>
      <c r="DL11" s="2"/>
      <c r="DM11" s="2"/>
      <c r="DO11" s="2" t="s">
        <v>12</v>
      </c>
      <c r="DP11" s="2"/>
      <c r="DQ11" s="2"/>
      <c r="DR11" s="2"/>
      <c r="DS11" s="2"/>
      <c r="DT11" s="2"/>
      <c r="DU11" s="5">
        <v>11</v>
      </c>
      <c r="DV11" s="6">
        <v>2.7113630761646536E-3</v>
      </c>
      <c r="DW11" s="2"/>
      <c r="DX11" s="2"/>
      <c r="DY11" s="2"/>
      <c r="DZ11" s="2"/>
      <c r="EB11" s="2" t="s">
        <v>12</v>
      </c>
      <c r="EC11" s="2"/>
      <c r="ED11" s="2"/>
      <c r="EE11" s="2"/>
      <c r="EF11" s="2"/>
      <c r="EG11" s="2"/>
      <c r="EH11" s="5">
        <v>0</v>
      </c>
      <c r="EI11" s="6">
        <v>0</v>
      </c>
      <c r="EJ11" s="2"/>
      <c r="EK11" s="2"/>
      <c r="EL11" s="2"/>
      <c r="EM11" s="2"/>
      <c r="EO11" s="2" t="s">
        <v>12</v>
      </c>
      <c r="EP11" s="2"/>
      <c r="EQ11" s="2"/>
      <c r="ER11" s="2"/>
      <c r="ES11" s="2"/>
      <c r="ET11" s="2"/>
      <c r="EU11" s="5">
        <v>1</v>
      </c>
      <c r="EV11" s="6">
        <v>2.3668639053254438E-4</v>
      </c>
      <c r="EW11" s="2"/>
      <c r="EX11" s="2"/>
      <c r="EY11" s="2"/>
      <c r="EZ11" s="2"/>
      <c r="FB11" s="2" t="s">
        <v>12</v>
      </c>
      <c r="FC11" s="2"/>
      <c r="FD11" s="2"/>
      <c r="FE11" s="2"/>
      <c r="FF11" s="2"/>
      <c r="FG11" s="2"/>
      <c r="FH11" s="5">
        <f t="shared" si="1"/>
        <v>15</v>
      </c>
      <c r="FI11" s="6">
        <f t="shared" si="2"/>
        <v>3.2234495207805047E-4</v>
      </c>
      <c r="FJ11" s="2"/>
      <c r="FK11" s="2"/>
      <c r="FL11" s="2"/>
      <c r="FM11" s="2"/>
      <c r="FO11" s="53"/>
      <c r="FP11" s="74" t="s">
        <v>64</v>
      </c>
      <c r="FQ11" s="49" t="s">
        <v>65</v>
      </c>
      <c r="FR11" s="51"/>
      <c r="FS11" s="19">
        <v>780</v>
      </c>
      <c r="FT11" s="33">
        <v>857</v>
      </c>
      <c r="FU11" s="33">
        <v>626</v>
      </c>
      <c r="FV11" s="33">
        <v>927</v>
      </c>
      <c r="FW11" s="33">
        <v>306</v>
      </c>
      <c r="FX11" s="33">
        <v>1037</v>
      </c>
      <c r="FY11" s="34">
        <v>3351</v>
      </c>
      <c r="FZ11" s="34">
        <v>2328</v>
      </c>
      <c r="GA11" s="34">
        <v>289</v>
      </c>
      <c r="GB11" s="34">
        <v>868</v>
      </c>
      <c r="GC11" s="34">
        <v>249</v>
      </c>
      <c r="GD11" s="34">
        <v>873</v>
      </c>
      <c r="GE11" s="17">
        <v>12491</v>
      </c>
      <c r="GF11" s="18">
        <v>0.97456503081844426</v>
      </c>
    </row>
    <row r="12" spans="2:188" x14ac:dyDescent="0.25">
      <c r="B12" s="2" t="s">
        <v>13</v>
      </c>
      <c r="C12" s="2"/>
      <c r="D12" s="2"/>
      <c r="E12" s="2"/>
      <c r="F12" s="2"/>
      <c r="G12" s="2"/>
      <c r="H12" s="10">
        <v>3343</v>
      </c>
      <c r="I12" s="11">
        <v>1</v>
      </c>
      <c r="J12" s="2"/>
      <c r="K12" s="2"/>
      <c r="L12" s="2"/>
      <c r="M12" s="2"/>
      <c r="O12" s="2" t="s">
        <v>13</v>
      </c>
      <c r="P12" s="2"/>
      <c r="Q12" s="2"/>
      <c r="R12" s="2"/>
      <c r="S12" s="2"/>
      <c r="T12" s="2"/>
      <c r="U12" s="10">
        <v>2557</v>
      </c>
      <c r="V12" s="11">
        <f>SUM(V8:V11)</f>
        <v>1</v>
      </c>
      <c r="W12" s="2"/>
      <c r="X12" s="2"/>
      <c r="Y12" s="2"/>
      <c r="Z12" s="2"/>
      <c r="AB12" s="2" t="s">
        <v>13</v>
      </c>
      <c r="AC12" s="2"/>
      <c r="AD12" s="2"/>
      <c r="AE12" s="2"/>
      <c r="AF12" s="2"/>
      <c r="AG12" s="2"/>
      <c r="AH12" s="10">
        <v>3451</v>
      </c>
      <c r="AI12" s="11">
        <v>1</v>
      </c>
      <c r="AJ12" s="2"/>
      <c r="AK12" s="2"/>
      <c r="AL12" s="2"/>
      <c r="AM12" s="2"/>
      <c r="AO12" s="2" t="s">
        <v>13</v>
      </c>
      <c r="AP12" s="2"/>
      <c r="AQ12" s="2"/>
      <c r="AR12" s="2"/>
      <c r="AS12" s="2"/>
      <c r="AT12" s="2"/>
      <c r="AU12" s="10">
        <v>3690</v>
      </c>
      <c r="AV12" s="11">
        <v>1</v>
      </c>
      <c r="AW12" s="2"/>
      <c r="AX12" s="2"/>
      <c r="AY12" s="2"/>
      <c r="AZ12" s="2"/>
      <c r="BB12" s="2" t="s">
        <v>13</v>
      </c>
      <c r="BC12" s="2"/>
      <c r="BD12" s="2"/>
      <c r="BE12" s="2"/>
      <c r="BF12" s="2"/>
      <c r="BG12" s="2"/>
      <c r="BH12" s="10">
        <v>3762</v>
      </c>
      <c r="BI12" s="11">
        <v>1</v>
      </c>
      <c r="BJ12" s="2"/>
      <c r="BK12" s="2"/>
      <c r="BL12" s="2"/>
      <c r="BM12" s="2"/>
      <c r="BO12" s="2" t="s">
        <v>13</v>
      </c>
      <c r="BP12" s="2"/>
      <c r="BQ12" s="2"/>
      <c r="BR12" s="2"/>
      <c r="BS12" s="2"/>
      <c r="BT12" s="2"/>
      <c r="BU12" s="10">
        <v>4755</v>
      </c>
      <c r="BV12" s="11">
        <v>1</v>
      </c>
      <c r="BW12" s="2"/>
      <c r="BX12" s="2"/>
      <c r="BY12" s="2"/>
      <c r="BZ12" s="2"/>
      <c r="CB12" s="2" t="s">
        <v>13</v>
      </c>
      <c r="CC12" s="2"/>
      <c r="CD12" s="2"/>
      <c r="CE12" s="2"/>
      <c r="CF12" s="2"/>
      <c r="CG12" s="2"/>
      <c r="CH12" s="10">
        <v>4898</v>
      </c>
      <c r="CI12" s="11">
        <v>1</v>
      </c>
      <c r="CJ12" s="2"/>
      <c r="CK12" s="2"/>
      <c r="CL12" s="2"/>
      <c r="CM12" s="2"/>
      <c r="CO12" s="2" t="s">
        <v>13</v>
      </c>
      <c r="CP12" s="2"/>
      <c r="CQ12" s="2"/>
      <c r="CR12" s="2"/>
      <c r="CS12" s="2"/>
      <c r="CT12" s="2"/>
      <c r="CU12" s="10">
        <v>4358</v>
      </c>
      <c r="CV12" s="11">
        <v>1</v>
      </c>
      <c r="CW12" s="2"/>
      <c r="CX12" s="2"/>
      <c r="CY12" s="2"/>
      <c r="CZ12" s="2"/>
      <c r="DB12" s="2" t="s">
        <v>13</v>
      </c>
      <c r="DC12" s="2"/>
      <c r="DD12" s="2"/>
      <c r="DE12" s="2"/>
      <c r="DF12" s="2"/>
      <c r="DG12" s="2"/>
      <c r="DH12" s="10">
        <v>4675</v>
      </c>
      <c r="DI12" s="11">
        <v>1</v>
      </c>
      <c r="DJ12" s="2"/>
      <c r="DK12" s="2"/>
      <c r="DL12" s="2"/>
      <c r="DM12" s="2"/>
      <c r="DO12" s="2" t="s">
        <v>13</v>
      </c>
      <c r="DP12" s="2"/>
      <c r="DQ12" s="2"/>
      <c r="DR12" s="2"/>
      <c r="DS12" s="2"/>
      <c r="DT12" s="2"/>
      <c r="DU12" s="10">
        <v>4057</v>
      </c>
      <c r="DV12" s="11">
        <v>1</v>
      </c>
      <c r="DW12" s="2"/>
      <c r="DX12" s="2"/>
      <c r="DY12" s="2"/>
      <c r="DZ12" s="2"/>
      <c r="EB12" s="2" t="s">
        <v>13</v>
      </c>
      <c r="EC12" s="2"/>
      <c r="ED12" s="2"/>
      <c r="EE12" s="2"/>
      <c r="EF12" s="2"/>
      <c r="EG12" s="2"/>
      <c r="EH12" s="10">
        <v>2763</v>
      </c>
      <c r="EI12" s="11">
        <v>1</v>
      </c>
      <c r="EJ12" s="2"/>
      <c r="EK12" s="2"/>
      <c r="EL12" s="2"/>
      <c r="EM12" s="2"/>
      <c r="EO12" s="2" t="s">
        <v>13</v>
      </c>
      <c r="EP12" s="2"/>
      <c r="EQ12" s="2"/>
      <c r="ER12" s="2"/>
      <c r="ES12" s="2"/>
      <c r="ET12" s="2"/>
      <c r="EU12" s="10">
        <v>4225</v>
      </c>
      <c r="EV12" s="11">
        <v>1</v>
      </c>
      <c r="EW12" s="2"/>
      <c r="EX12" s="2"/>
      <c r="EY12" s="2"/>
      <c r="EZ12" s="2"/>
      <c r="FB12" s="2" t="s">
        <v>13</v>
      </c>
      <c r="FC12" s="2"/>
      <c r="FD12" s="2"/>
      <c r="FE12" s="2"/>
      <c r="FF12" s="2"/>
      <c r="FG12" s="2"/>
      <c r="FH12" s="10">
        <f>SUM(FH8:FH11)</f>
        <v>46534</v>
      </c>
      <c r="FI12" s="11">
        <f>SUM(FI8:FI11)</f>
        <v>1</v>
      </c>
      <c r="FJ12" s="2"/>
      <c r="FK12" s="2"/>
      <c r="FL12" s="2"/>
      <c r="FM12" s="2"/>
      <c r="FO12" s="53"/>
      <c r="FP12" s="75"/>
      <c r="FQ12" s="49" t="s">
        <v>66</v>
      </c>
      <c r="FR12" s="51"/>
      <c r="FS12" s="33">
        <v>0</v>
      </c>
      <c r="FT12" s="33">
        <v>0</v>
      </c>
      <c r="FU12" s="33">
        <v>0</v>
      </c>
      <c r="FV12" s="33">
        <v>0</v>
      </c>
      <c r="FW12" s="33">
        <v>0</v>
      </c>
      <c r="FX12" s="33">
        <v>0</v>
      </c>
      <c r="FY12" s="33">
        <v>0</v>
      </c>
      <c r="FZ12" s="33">
        <v>0</v>
      </c>
      <c r="GA12" s="33">
        <v>0</v>
      </c>
      <c r="GB12" s="33">
        <v>0</v>
      </c>
      <c r="GC12" s="33">
        <v>0</v>
      </c>
      <c r="GD12" s="34">
        <v>0</v>
      </c>
      <c r="GE12" s="17">
        <v>0</v>
      </c>
      <c r="GF12" s="18">
        <v>0</v>
      </c>
    </row>
    <row r="13" spans="2:188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O13" s="53"/>
      <c r="FP13" s="75"/>
      <c r="FQ13" s="49" t="s">
        <v>67</v>
      </c>
      <c r="FR13" s="51"/>
      <c r="FS13" s="33">
        <v>0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  <c r="FY13" s="33">
        <v>0</v>
      </c>
      <c r="FZ13" s="33">
        <v>0</v>
      </c>
      <c r="GA13" s="33">
        <v>0</v>
      </c>
      <c r="GB13" s="33">
        <v>0</v>
      </c>
      <c r="GC13" s="33">
        <v>0</v>
      </c>
      <c r="GD13" s="34">
        <v>0</v>
      </c>
      <c r="GE13" s="17">
        <v>0</v>
      </c>
      <c r="GF13" s="18">
        <v>0</v>
      </c>
    </row>
    <row r="14" spans="2:188" ht="15" customHeight="1" x14ac:dyDescent="0.25">
      <c r="B14" s="2" t="s">
        <v>14</v>
      </c>
      <c r="C14" s="2"/>
      <c r="D14" s="2"/>
      <c r="E14" s="2"/>
      <c r="F14" s="2"/>
      <c r="G14" s="2"/>
      <c r="H14" s="5">
        <v>2941</v>
      </c>
      <c r="I14" s="6">
        <v>0.86525448661370996</v>
      </c>
      <c r="J14" s="2"/>
      <c r="K14" s="7">
        <v>0.86525448661370996</v>
      </c>
      <c r="L14" s="7">
        <v>0.8</v>
      </c>
      <c r="M14" s="8" t="s">
        <v>9</v>
      </c>
      <c r="O14" s="2" t="s">
        <v>14</v>
      </c>
      <c r="P14" s="2"/>
      <c r="Q14" s="2"/>
      <c r="R14" s="2"/>
      <c r="S14" s="2"/>
      <c r="T14" s="2"/>
      <c r="U14" s="5">
        <v>2899</v>
      </c>
      <c r="V14" s="6">
        <v>0.92148760330578516</v>
      </c>
      <c r="W14" s="2"/>
      <c r="X14" s="7">
        <v>0.92148760330578516</v>
      </c>
      <c r="Y14" s="7">
        <v>0.8</v>
      </c>
      <c r="Z14" s="8" t="s">
        <v>9</v>
      </c>
      <c r="AB14" s="2" t="s">
        <v>14</v>
      </c>
      <c r="AC14" s="2"/>
      <c r="AD14" s="2"/>
      <c r="AE14" s="2"/>
      <c r="AF14" s="2"/>
      <c r="AG14" s="2"/>
      <c r="AH14" s="5">
        <v>3777</v>
      </c>
      <c r="AI14" s="6">
        <v>0.90662506000960152</v>
      </c>
      <c r="AJ14" s="2"/>
      <c r="AK14" s="7">
        <v>0.90662506000960152</v>
      </c>
      <c r="AL14" s="7">
        <v>0.8</v>
      </c>
      <c r="AM14" s="8" t="s">
        <v>9</v>
      </c>
      <c r="AO14" s="2" t="s">
        <v>14</v>
      </c>
      <c r="AP14" s="2"/>
      <c r="AQ14" s="2"/>
      <c r="AR14" s="2"/>
      <c r="AS14" s="2"/>
      <c r="AT14" s="2"/>
      <c r="AU14" s="5">
        <v>4122</v>
      </c>
      <c r="AV14" s="6">
        <v>0.92132320071524365</v>
      </c>
      <c r="AW14" s="2"/>
      <c r="AX14" s="7">
        <v>0.92132320071524365</v>
      </c>
      <c r="AY14" s="7">
        <v>0.8</v>
      </c>
      <c r="AZ14" s="8" t="s">
        <v>9</v>
      </c>
      <c r="BB14" s="2" t="s">
        <v>14</v>
      </c>
      <c r="BC14" s="2"/>
      <c r="BD14" s="2"/>
      <c r="BE14" s="2"/>
      <c r="BF14" s="2"/>
      <c r="BG14" s="2"/>
      <c r="BH14" s="5">
        <v>4643</v>
      </c>
      <c r="BI14" s="6">
        <v>0.87159752205744323</v>
      </c>
      <c r="BJ14" s="2"/>
      <c r="BK14" s="7">
        <v>0.87159752205744323</v>
      </c>
      <c r="BL14" s="7">
        <v>0.8</v>
      </c>
      <c r="BM14" s="8" t="s">
        <v>9</v>
      </c>
      <c r="BO14" s="2" t="s">
        <v>14</v>
      </c>
      <c r="BP14" s="2"/>
      <c r="BQ14" s="2"/>
      <c r="BR14" s="2"/>
      <c r="BS14" s="2"/>
      <c r="BT14" s="2"/>
      <c r="BU14" s="5">
        <v>4521</v>
      </c>
      <c r="BV14" s="6">
        <v>0.82726440988106131</v>
      </c>
      <c r="BW14" s="2"/>
      <c r="BX14" s="7">
        <v>0.82726440988106131</v>
      </c>
      <c r="BY14" s="7">
        <v>0.8</v>
      </c>
      <c r="BZ14" s="8" t="s">
        <v>9</v>
      </c>
      <c r="CB14" s="2" t="s">
        <v>14</v>
      </c>
      <c r="CC14" s="2"/>
      <c r="CD14" s="2"/>
      <c r="CE14" s="2"/>
      <c r="CF14" s="2"/>
      <c r="CG14" s="2"/>
      <c r="CH14" s="5">
        <v>4969</v>
      </c>
      <c r="CI14" s="6">
        <v>0.85746333045729073</v>
      </c>
      <c r="CJ14" s="2"/>
      <c r="CK14" s="7">
        <v>0.85746333045729073</v>
      </c>
      <c r="CL14" s="7">
        <v>0.8</v>
      </c>
      <c r="CM14" s="8" t="s">
        <v>9</v>
      </c>
      <c r="CO14" s="2" t="s">
        <v>14</v>
      </c>
      <c r="CP14" s="2"/>
      <c r="CQ14" s="2"/>
      <c r="CR14" s="2"/>
      <c r="CS14" s="2"/>
      <c r="CT14" s="2"/>
      <c r="CU14" s="5">
        <v>5343</v>
      </c>
      <c r="CV14" s="6">
        <v>0.85392360556177083</v>
      </c>
      <c r="CW14" s="2"/>
      <c r="CX14" s="7">
        <v>0.85392360556177083</v>
      </c>
      <c r="CY14" s="7">
        <v>0.8</v>
      </c>
      <c r="CZ14" s="8" t="s">
        <v>9</v>
      </c>
      <c r="DB14" s="2" t="s">
        <v>14</v>
      </c>
      <c r="DC14" s="2"/>
      <c r="DD14" s="2"/>
      <c r="DE14" s="2"/>
      <c r="DF14" s="2"/>
      <c r="DG14" s="2"/>
      <c r="DH14" s="5">
        <v>5749</v>
      </c>
      <c r="DI14" s="6">
        <v>0.86282455350442744</v>
      </c>
      <c r="DJ14" s="2"/>
      <c r="DK14" s="7">
        <v>0.86282455350442744</v>
      </c>
      <c r="DL14" s="7">
        <v>0.8</v>
      </c>
      <c r="DM14" s="8" t="s">
        <v>9</v>
      </c>
      <c r="DO14" s="2" t="s">
        <v>14</v>
      </c>
      <c r="DP14" s="2"/>
      <c r="DQ14" s="2"/>
      <c r="DR14" s="2"/>
      <c r="DS14" s="2"/>
      <c r="DT14" s="2"/>
      <c r="DU14" s="5">
        <v>4717</v>
      </c>
      <c r="DV14" s="6">
        <v>0.87595171773444758</v>
      </c>
      <c r="DW14" s="2"/>
      <c r="DX14" s="7">
        <v>0.87595171773444758</v>
      </c>
      <c r="DY14" s="7">
        <v>0.8</v>
      </c>
      <c r="DZ14" s="8" t="s">
        <v>9</v>
      </c>
      <c r="EB14" s="2" t="s">
        <v>14</v>
      </c>
      <c r="EC14" s="2"/>
      <c r="ED14" s="2"/>
      <c r="EE14" s="2"/>
      <c r="EF14" s="2"/>
      <c r="EG14" s="2"/>
      <c r="EH14" s="5">
        <v>3541</v>
      </c>
      <c r="EI14" s="6">
        <v>0.8609287624604911</v>
      </c>
      <c r="EJ14" s="2"/>
      <c r="EK14" s="7">
        <v>0.8609287624604911</v>
      </c>
      <c r="EL14" s="7">
        <v>0.8</v>
      </c>
      <c r="EM14" s="8" t="s">
        <v>9</v>
      </c>
      <c r="EO14" s="2" t="s">
        <v>14</v>
      </c>
      <c r="EP14" s="2"/>
      <c r="EQ14" s="2"/>
      <c r="ER14" s="2"/>
      <c r="ES14" s="2"/>
      <c r="ET14" s="2"/>
      <c r="EU14" s="5">
        <v>5228</v>
      </c>
      <c r="EV14" s="6">
        <v>0.85859747084907212</v>
      </c>
      <c r="EW14" s="2"/>
      <c r="EX14" s="7">
        <v>0.85859747084907212</v>
      </c>
      <c r="EY14" s="7">
        <v>0.8</v>
      </c>
      <c r="EZ14" s="8" t="s">
        <v>9</v>
      </c>
      <c r="FB14" s="2" t="s">
        <v>14</v>
      </c>
      <c r="FC14" s="2"/>
      <c r="FD14" s="2"/>
      <c r="FE14" s="2"/>
      <c r="FF14" s="2"/>
      <c r="FG14" s="2"/>
      <c r="FH14" s="5">
        <f>+H14+U14+AH14+AU14+BH14+BU14+CH14+CU14+DH14+DU14+EH14+EU14</f>
        <v>52450</v>
      </c>
      <c r="FI14" s="6">
        <f>+FH14/$FH$18</f>
        <v>0.8701206058494666</v>
      </c>
      <c r="FJ14" s="2"/>
      <c r="FK14" s="7">
        <f>+FI14</f>
        <v>0.8701206058494666</v>
      </c>
      <c r="FL14" s="7">
        <v>0.8</v>
      </c>
      <c r="FM14" s="8" t="s">
        <v>9</v>
      </c>
      <c r="FO14" s="53"/>
      <c r="FP14" s="75"/>
      <c r="FQ14" s="49" t="s">
        <v>68</v>
      </c>
      <c r="FR14" s="51"/>
      <c r="FS14" s="19">
        <v>19</v>
      </c>
      <c r="FT14" s="33">
        <v>24</v>
      </c>
      <c r="FU14" s="33">
        <v>16</v>
      </c>
      <c r="FV14" s="33">
        <v>25</v>
      </c>
      <c r="FW14" s="33">
        <v>1</v>
      </c>
      <c r="FX14" s="33">
        <v>43</v>
      </c>
      <c r="FY14" s="34">
        <v>84</v>
      </c>
      <c r="FZ14" s="34">
        <v>48</v>
      </c>
      <c r="GA14" s="34">
        <v>9</v>
      </c>
      <c r="GB14" s="34">
        <v>37</v>
      </c>
      <c r="GC14" s="1">
        <v>3</v>
      </c>
      <c r="GD14" s="34">
        <v>17</v>
      </c>
      <c r="GE14" s="17">
        <v>326</v>
      </c>
      <c r="GF14" s="18">
        <v>2.5434969181555748E-2</v>
      </c>
    </row>
    <row r="15" spans="2:188" x14ac:dyDescent="0.25">
      <c r="B15" s="2" t="s">
        <v>15</v>
      </c>
      <c r="C15" s="2"/>
      <c r="D15" s="2"/>
      <c r="E15" s="2"/>
      <c r="F15" s="2"/>
      <c r="G15" s="2"/>
      <c r="H15" s="5">
        <v>342</v>
      </c>
      <c r="I15" s="6">
        <v>0.10061782877316858</v>
      </c>
      <c r="J15" s="2"/>
      <c r="K15" s="7">
        <v>0.96587231538687857</v>
      </c>
      <c r="L15" s="9">
        <v>0.9</v>
      </c>
      <c r="M15" s="8" t="s">
        <v>9</v>
      </c>
      <c r="O15" s="2" t="s">
        <v>15</v>
      </c>
      <c r="P15" s="2"/>
      <c r="Q15" s="2"/>
      <c r="R15" s="2"/>
      <c r="S15" s="2"/>
      <c r="T15" s="2"/>
      <c r="U15" s="5">
        <v>203</v>
      </c>
      <c r="V15" s="6">
        <v>6.4526382708200894E-2</v>
      </c>
      <c r="W15" s="2"/>
      <c r="X15" s="7">
        <v>0.98601398601398604</v>
      </c>
      <c r="Y15" s="9">
        <v>0.9</v>
      </c>
      <c r="Z15" s="8" t="s">
        <v>9</v>
      </c>
      <c r="AB15" s="2" t="s">
        <v>15</v>
      </c>
      <c r="AC15" s="2"/>
      <c r="AD15" s="2"/>
      <c r="AE15" s="2"/>
      <c r="AF15" s="2"/>
      <c r="AG15" s="2"/>
      <c r="AH15" s="5">
        <v>299</v>
      </c>
      <c r="AI15" s="6">
        <v>7.1771483437349973E-2</v>
      </c>
      <c r="AJ15" s="2"/>
      <c r="AK15" s="7">
        <v>0.97839654344695148</v>
      </c>
      <c r="AL15" s="9">
        <v>0.9</v>
      </c>
      <c r="AM15" s="8" t="s">
        <v>9</v>
      </c>
      <c r="AO15" s="2" t="s">
        <v>15</v>
      </c>
      <c r="AP15" s="2"/>
      <c r="AQ15" s="2"/>
      <c r="AR15" s="2"/>
      <c r="AS15" s="2"/>
      <c r="AT15" s="2"/>
      <c r="AU15" s="5">
        <v>294</v>
      </c>
      <c r="AV15" s="6">
        <v>6.5713008493518105E-2</v>
      </c>
      <c r="AW15" s="2"/>
      <c r="AX15" s="7">
        <v>0.98703620920876178</v>
      </c>
      <c r="AY15" s="9">
        <v>0.9</v>
      </c>
      <c r="AZ15" s="8" t="s">
        <v>9</v>
      </c>
      <c r="BB15" s="2" t="s">
        <v>15</v>
      </c>
      <c r="BC15" s="2"/>
      <c r="BD15" s="2"/>
      <c r="BE15" s="2"/>
      <c r="BF15" s="2"/>
      <c r="BG15" s="2"/>
      <c r="BH15" s="5">
        <v>546</v>
      </c>
      <c r="BI15" s="6">
        <v>0.10249671484888305</v>
      </c>
      <c r="BJ15" s="2"/>
      <c r="BK15" s="7">
        <v>0.97409423690632624</v>
      </c>
      <c r="BL15" s="9">
        <v>0.9</v>
      </c>
      <c r="BM15" s="8" t="s">
        <v>9</v>
      </c>
      <c r="BO15" s="2" t="s">
        <v>15</v>
      </c>
      <c r="BP15" s="2"/>
      <c r="BQ15" s="2"/>
      <c r="BR15" s="2"/>
      <c r="BS15" s="2"/>
      <c r="BT15" s="2"/>
      <c r="BU15" s="5">
        <v>711</v>
      </c>
      <c r="BV15" s="6">
        <v>0.13010064043915828</v>
      </c>
      <c r="BW15" s="2"/>
      <c r="BX15" s="7">
        <v>0.95736505032021957</v>
      </c>
      <c r="BY15" s="9">
        <v>0.9</v>
      </c>
      <c r="BZ15" s="8" t="s">
        <v>9</v>
      </c>
      <c r="CB15" s="2" t="s">
        <v>15</v>
      </c>
      <c r="CC15" s="2"/>
      <c r="CD15" s="2"/>
      <c r="CE15" s="2"/>
      <c r="CF15" s="2"/>
      <c r="CG15" s="2"/>
      <c r="CH15" s="5">
        <v>659</v>
      </c>
      <c r="CI15" s="6">
        <v>0.11371872303710095</v>
      </c>
      <c r="CJ15" s="2"/>
      <c r="CK15" s="7">
        <v>0.97118205349439168</v>
      </c>
      <c r="CL15" s="9">
        <v>0.9</v>
      </c>
      <c r="CM15" s="8" t="s">
        <v>9</v>
      </c>
      <c r="CO15" s="2" t="s">
        <v>15</v>
      </c>
      <c r="CP15" s="2"/>
      <c r="CQ15" s="2"/>
      <c r="CR15" s="2"/>
      <c r="CS15" s="2"/>
      <c r="CT15" s="2"/>
      <c r="CU15" s="5">
        <v>705</v>
      </c>
      <c r="CV15" s="6">
        <v>0.11267380533802142</v>
      </c>
      <c r="CW15" s="2"/>
      <c r="CX15" s="7">
        <v>0.96659741089979223</v>
      </c>
      <c r="CY15" s="9">
        <v>0.9</v>
      </c>
      <c r="CZ15" s="8" t="s">
        <v>9</v>
      </c>
      <c r="DB15" s="2" t="s">
        <v>15</v>
      </c>
      <c r="DC15" s="2"/>
      <c r="DD15" s="2"/>
      <c r="DE15" s="2"/>
      <c r="DF15" s="2"/>
      <c r="DG15" s="2"/>
      <c r="DH15" s="5">
        <v>648</v>
      </c>
      <c r="DI15" s="6">
        <v>9.725348941918055E-2</v>
      </c>
      <c r="DJ15" s="2"/>
      <c r="DK15" s="7">
        <v>0.96007804292360799</v>
      </c>
      <c r="DL15" s="9">
        <v>0.9</v>
      </c>
      <c r="DM15" s="8" t="s">
        <v>9</v>
      </c>
      <c r="DO15" s="2" t="s">
        <v>15</v>
      </c>
      <c r="DP15" s="2"/>
      <c r="DQ15" s="2"/>
      <c r="DR15" s="2"/>
      <c r="DS15" s="2"/>
      <c r="DT15" s="2"/>
      <c r="DU15" s="5">
        <v>511</v>
      </c>
      <c r="DV15" s="6">
        <v>9.4893221912720524E-2</v>
      </c>
      <c r="DW15" s="2"/>
      <c r="DX15" s="7">
        <v>0.97084493964716811</v>
      </c>
      <c r="DY15" s="9">
        <v>0.9</v>
      </c>
      <c r="DZ15" s="8" t="s">
        <v>9</v>
      </c>
      <c r="EB15" s="2" t="s">
        <v>15</v>
      </c>
      <c r="EC15" s="2"/>
      <c r="ED15" s="2"/>
      <c r="EE15" s="2"/>
      <c r="EF15" s="2"/>
      <c r="EG15" s="2"/>
      <c r="EH15" s="5">
        <v>472</v>
      </c>
      <c r="EI15" s="6">
        <v>0.11475808412351082</v>
      </c>
      <c r="EJ15" s="2"/>
      <c r="EK15" s="7">
        <v>0.97568684658400195</v>
      </c>
      <c r="EL15" s="9">
        <v>0.9</v>
      </c>
      <c r="EM15" s="8" t="s">
        <v>9</v>
      </c>
      <c r="EO15" s="2" t="s">
        <v>15</v>
      </c>
      <c r="EP15" s="2"/>
      <c r="EQ15" s="2"/>
      <c r="ER15" s="2"/>
      <c r="ES15" s="2"/>
      <c r="ET15" s="2"/>
      <c r="EU15" s="5">
        <v>597</v>
      </c>
      <c r="EV15" s="6">
        <v>9.8045656101166043E-2</v>
      </c>
      <c r="EW15" s="2"/>
      <c r="EX15" s="7">
        <v>0.95664312695023812</v>
      </c>
      <c r="EY15" s="9">
        <v>0.9</v>
      </c>
      <c r="EZ15" s="8" t="s">
        <v>9</v>
      </c>
      <c r="FB15" s="2" t="s">
        <v>15</v>
      </c>
      <c r="FC15" s="2"/>
      <c r="FD15" s="2"/>
      <c r="FE15" s="2"/>
      <c r="FF15" s="2"/>
      <c r="FG15" s="2"/>
      <c r="FH15" s="5">
        <f t="shared" ref="FH15:FH17" si="3">+H15+U15+AH15+AU15+BH15+BU15+CH15+CU15+DH15+DU15+EH15+EU15</f>
        <v>5987</v>
      </c>
      <c r="FI15" s="6">
        <f t="shared" ref="FI15:FI17" si="4">+FH15/$FH$18</f>
        <v>9.9321488412216524E-2</v>
      </c>
      <c r="FJ15" s="2"/>
      <c r="FK15" s="7">
        <f>+FI14+FI15</f>
        <v>0.96944209426168315</v>
      </c>
      <c r="FL15" s="9">
        <v>0.9</v>
      </c>
      <c r="FM15" s="8" t="s">
        <v>9</v>
      </c>
      <c r="FO15" s="54"/>
      <c r="FP15" s="76"/>
      <c r="FQ15" s="60" t="s">
        <v>63</v>
      </c>
      <c r="FR15" s="61"/>
      <c r="FS15" s="22">
        <v>799</v>
      </c>
      <c r="FT15" s="22">
        <v>881</v>
      </c>
      <c r="FU15" s="22">
        <v>642</v>
      </c>
      <c r="FV15" s="22">
        <v>952</v>
      </c>
      <c r="FW15" s="22">
        <v>307</v>
      </c>
      <c r="FX15" s="22">
        <v>1080</v>
      </c>
      <c r="FY15" s="22">
        <v>3435</v>
      </c>
      <c r="FZ15" s="22">
        <v>2376</v>
      </c>
      <c r="GA15" s="22">
        <v>298</v>
      </c>
      <c r="GB15" s="22">
        <v>905</v>
      </c>
      <c r="GC15" s="22">
        <v>252</v>
      </c>
      <c r="GD15" s="22">
        <v>890</v>
      </c>
      <c r="GE15" s="23">
        <v>12817</v>
      </c>
      <c r="GF15" s="24">
        <v>1</v>
      </c>
    </row>
    <row r="16" spans="2:188" ht="15.75" x14ac:dyDescent="0.25">
      <c r="B16" s="2" t="s">
        <v>16</v>
      </c>
      <c r="C16" s="2"/>
      <c r="D16" s="2"/>
      <c r="E16" s="2"/>
      <c r="F16" s="2"/>
      <c r="G16" s="2"/>
      <c r="H16" s="5">
        <v>100</v>
      </c>
      <c r="I16" s="6">
        <v>2.9420417769932334E-2</v>
      </c>
      <c r="J16" s="2"/>
      <c r="K16" s="7">
        <v>0.99529273315681088</v>
      </c>
      <c r="L16" s="9">
        <v>1</v>
      </c>
      <c r="M16" s="8" t="s">
        <v>9</v>
      </c>
      <c r="O16" s="2" t="s">
        <v>16</v>
      </c>
      <c r="P16" s="2"/>
      <c r="Q16" s="2"/>
      <c r="R16" s="2"/>
      <c r="S16" s="2"/>
      <c r="T16" s="2"/>
      <c r="U16" s="5">
        <v>43</v>
      </c>
      <c r="V16" s="6">
        <v>1.3668150031786395E-2</v>
      </c>
      <c r="W16" s="2"/>
      <c r="X16" s="7">
        <v>0.99968213604577238</v>
      </c>
      <c r="Y16" s="9">
        <v>1</v>
      </c>
      <c r="Z16" s="8" t="s">
        <v>9</v>
      </c>
      <c r="AB16" s="2" t="s">
        <v>16</v>
      </c>
      <c r="AC16" s="2"/>
      <c r="AD16" s="2"/>
      <c r="AE16" s="2"/>
      <c r="AF16" s="2"/>
      <c r="AG16" s="2"/>
      <c r="AH16" s="5">
        <v>88</v>
      </c>
      <c r="AI16" s="6">
        <v>2.1123379740758522E-2</v>
      </c>
      <c r="AJ16" s="2"/>
      <c r="AK16" s="7">
        <v>0.99951992318770999</v>
      </c>
      <c r="AL16" s="9">
        <v>1</v>
      </c>
      <c r="AM16" s="8" t="s">
        <v>9</v>
      </c>
      <c r="AO16" s="2" t="s">
        <v>16</v>
      </c>
      <c r="AP16" s="2"/>
      <c r="AQ16" s="2"/>
      <c r="AR16" s="2"/>
      <c r="AS16" s="2"/>
      <c r="AT16" s="2"/>
      <c r="AU16" s="5">
        <v>52</v>
      </c>
      <c r="AV16" s="6">
        <v>1.1622708985248101E-2</v>
      </c>
      <c r="AW16" s="2"/>
      <c r="AX16" s="7">
        <v>0.99865891819400987</v>
      </c>
      <c r="AY16" s="9">
        <v>1</v>
      </c>
      <c r="AZ16" s="8" t="s">
        <v>9</v>
      </c>
      <c r="BB16" s="2" t="s">
        <v>16</v>
      </c>
      <c r="BC16" s="2"/>
      <c r="BD16" s="2"/>
      <c r="BE16" s="2"/>
      <c r="BF16" s="2"/>
      <c r="BG16" s="2"/>
      <c r="BH16" s="5">
        <v>127</v>
      </c>
      <c r="BI16" s="6">
        <v>2.3840810963018585E-2</v>
      </c>
      <c r="BJ16" s="2"/>
      <c r="BK16" s="7">
        <v>0.99793504786934484</v>
      </c>
      <c r="BL16" s="9">
        <v>1</v>
      </c>
      <c r="BM16" s="8" t="s">
        <v>9</v>
      </c>
      <c r="BO16" s="2" t="s">
        <v>16</v>
      </c>
      <c r="BP16" s="2"/>
      <c r="BQ16" s="2"/>
      <c r="BR16" s="2"/>
      <c r="BS16" s="2"/>
      <c r="BT16" s="2"/>
      <c r="BU16" s="5">
        <v>230</v>
      </c>
      <c r="BV16" s="6">
        <v>4.2086001829826164E-2</v>
      </c>
      <c r="BW16" s="2"/>
      <c r="BX16" s="7">
        <v>0.9994510521500457</v>
      </c>
      <c r="BY16" s="9">
        <v>1</v>
      </c>
      <c r="BZ16" s="8" t="s">
        <v>9</v>
      </c>
      <c r="CB16" s="2" t="s">
        <v>16</v>
      </c>
      <c r="CC16" s="2"/>
      <c r="CD16" s="2"/>
      <c r="CE16" s="2"/>
      <c r="CF16" s="2"/>
      <c r="CG16" s="2"/>
      <c r="CH16" s="5">
        <v>161</v>
      </c>
      <c r="CI16" s="6">
        <v>2.7782571182053493E-2</v>
      </c>
      <c r="CJ16" s="2"/>
      <c r="CK16" s="7">
        <v>0.9989646246764452</v>
      </c>
      <c r="CL16" s="9">
        <v>1</v>
      </c>
      <c r="CM16" s="8" t="s">
        <v>9</v>
      </c>
      <c r="CO16" s="2" t="s">
        <v>16</v>
      </c>
      <c r="CP16" s="2"/>
      <c r="CQ16" s="2"/>
      <c r="CR16" s="2"/>
      <c r="CS16" s="2"/>
      <c r="CT16" s="2"/>
      <c r="CU16" s="5">
        <v>197</v>
      </c>
      <c r="CV16" s="6">
        <v>3.1484737094454214E-2</v>
      </c>
      <c r="CW16" s="2"/>
      <c r="CX16" s="7">
        <v>0.99808214799424644</v>
      </c>
      <c r="CY16" s="9">
        <v>1</v>
      </c>
      <c r="CZ16" s="8" t="s">
        <v>9</v>
      </c>
      <c r="DB16" s="2" t="s">
        <v>16</v>
      </c>
      <c r="DC16" s="2"/>
      <c r="DD16" s="2"/>
      <c r="DE16" s="2"/>
      <c r="DF16" s="2"/>
      <c r="DG16" s="2"/>
      <c r="DH16" s="5">
        <v>249</v>
      </c>
      <c r="DI16" s="6">
        <v>3.7370553804592525E-2</v>
      </c>
      <c r="DJ16" s="2"/>
      <c r="DK16" s="7">
        <v>0.99744859672820052</v>
      </c>
      <c r="DL16" s="9">
        <v>1</v>
      </c>
      <c r="DM16" s="8" t="s">
        <v>9</v>
      </c>
      <c r="DO16" s="2" t="s">
        <v>16</v>
      </c>
      <c r="DP16" s="2"/>
      <c r="DQ16" s="2"/>
      <c r="DR16" s="2"/>
      <c r="DS16" s="2"/>
      <c r="DT16" s="2"/>
      <c r="DU16" s="5">
        <v>150</v>
      </c>
      <c r="DV16" s="6">
        <v>2.7855153203342618E-2</v>
      </c>
      <c r="DW16" s="2"/>
      <c r="DX16" s="7">
        <v>0.99870009285051076</v>
      </c>
      <c r="DY16" s="9">
        <v>1</v>
      </c>
      <c r="DZ16" s="8" t="s">
        <v>9</v>
      </c>
      <c r="EB16" s="2" t="s">
        <v>16</v>
      </c>
      <c r="EC16" s="2"/>
      <c r="ED16" s="2"/>
      <c r="EE16" s="2"/>
      <c r="EF16" s="2"/>
      <c r="EG16" s="2"/>
      <c r="EH16" s="5">
        <v>99</v>
      </c>
      <c r="EI16" s="6">
        <v>2.4070021881838075E-2</v>
      </c>
      <c r="EJ16" s="2"/>
      <c r="EK16" s="7">
        <v>0.99975686846584</v>
      </c>
      <c r="EL16" s="9">
        <v>1</v>
      </c>
      <c r="EM16" s="8" t="s">
        <v>9</v>
      </c>
      <c r="EO16" s="2" t="s">
        <v>16</v>
      </c>
      <c r="EP16" s="2"/>
      <c r="EQ16" s="2"/>
      <c r="ER16" s="2"/>
      <c r="ES16" s="2"/>
      <c r="ET16" s="2"/>
      <c r="EU16" s="5">
        <v>248</v>
      </c>
      <c r="EV16" s="6">
        <v>4.0729183774018719E-2</v>
      </c>
      <c r="EW16" s="2"/>
      <c r="EX16" s="7">
        <v>0.99737231072425681</v>
      </c>
      <c r="EY16" s="9">
        <v>1</v>
      </c>
      <c r="EZ16" s="8" t="s">
        <v>9</v>
      </c>
      <c r="FB16" s="2" t="s">
        <v>16</v>
      </c>
      <c r="FC16" s="2"/>
      <c r="FD16" s="2"/>
      <c r="FE16" s="2"/>
      <c r="FF16" s="2"/>
      <c r="FG16" s="2"/>
      <c r="FH16" s="5">
        <f t="shared" si="3"/>
        <v>1744</v>
      </c>
      <c r="FI16" s="6">
        <f t="shared" si="4"/>
        <v>2.8932132251696278E-2</v>
      </c>
      <c r="FJ16" s="2"/>
      <c r="FK16" s="7">
        <f>+FI14+FI15+FI16</f>
        <v>0.99837422651337948</v>
      </c>
      <c r="FL16" s="9">
        <v>1</v>
      </c>
      <c r="FM16" s="8" t="s">
        <v>9</v>
      </c>
      <c r="FO16" s="13"/>
      <c r="FP16" s="62" t="s">
        <v>69</v>
      </c>
      <c r="FQ16" s="63"/>
      <c r="FR16" s="63"/>
      <c r="FS16" s="26">
        <v>10324</v>
      </c>
      <c r="FT16" s="26">
        <v>9043</v>
      </c>
      <c r="FU16" s="26">
        <v>11378</v>
      </c>
      <c r="FV16" s="26">
        <v>12097</v>
      </c>
      <c r="FW16" s="26">
        <v>13519</v>
      </c>
      <c r="FX16" s="26">
        <v>14759</v>
      </c>
      <c r="FY16" s="26">
        <v>14668</v>
      </c>
      <c r="FZ16" s="26">
        <v>14677</v>
      </c>
      <c r="GA16" s="26">
        <v>15708</v>
      </c>
      <c r="GB16" s="26">
        <v>13401</v>
      </c>
      <c r="GC16" s="26">
        <v>10040</v>
      </c>
      <c r="GD16" s="26">
        <v>14116</v>
      </c>
      <c r="GE16" s="27">
        <v>153730</v>
      </c>
      <c r="GF16" s="13"/>
    </row>
    <row r="17" spans="2:188" ht="15.75" x14ac:dyDescent="0.25">
      <c r="B17" s="2" t="s">
        <v>17</v>
      </c>
      <c r="C17" s="2"/>
      <c r="D17" s="2"/>
      <c r="E17" s="2"/>
      <c r="F17" s="2"/>
      <c r="G17" s="2"/>
      <c r="H17" s="5">
        <v>16</v>
      </c>
      <c r="I17" s="6">
        <v>4.7072668431891729E-3</v>
      </c>
      <c r="J17" s="2"/>
      <c r="K17" s="2"/>
      <c r="L17" s="2"/>
      <c r="M17" s="2"/>
      <c r="O17" s="2" t="s">
        <v>17</v>
      </c>
      <c r="P17" s="2"/>
      <c r="Q17" s="2"/>
      <c r="R17" s="2"/>
      <c r="S17" s="2"/>
      <c r="T17" s="2"/>
      <c r="U17" s="5">
        <v>1</v>
      </c>
      <c r="V17" s="6">
        <v>3.178639542275906E-4</v>
      </c>
      <c r="W17" s="2"/>
      <c r="X17" s="2"/>
      <c r="Y17" s="2"/>
      <c r="Z17" s="2"/>
      <c r="AB17" s="2" t="s">
        <v>17</v>
      </c>
      <c r="AC17" s="2"/>
      <c r="AD17" s="2"/>
      <c r="AE17" s="2"/>
      <c r="AF17" s="2"/>
      <c r="AG17" s="2"/>
      <c r="AH17" s="5">
        <v>2</v>
      </c>
      <c r="AI17" s="6">
        <v>4.8007681228996637E-4</v>
      </c>
      <c r="AJ17" s="2"/>
      <c r="AK17" s="2"/>
      <c r="AL17" s="2"/>
      <c r="AM17" s="2"/>
      <c r="AO17" s="2" t="s">
        <v>17</v>
      </c>
      <c r="AP17" s="2"/>
      <c r="AQ17" s="2"/>
      <c r="AR17" s="2"/>
      <c r="AS17" s="2"/>
      <c r="AT17" s="2"/>
      <c r="AU17" s="5">
        <v>6</v>
      </c>
      <c r="AV17" s="6">
        <v>1.3410818059901655E-3</v>
      </c>
      <c r="AW17" s="2"/>
      <c r="AX17" s="2"/>
      <c r="AY17" s="2"/>
      <c r="AZ17" s="2"/>
      <c r="BB17" s="2" t="s">
        <v>17</v>
      </c>
      <c r="BC17" s="2"/>
      <c r="BD17" s="2"/>
      <c r="BE17" s="2"/>
      <c r="BF17" s="2"/>
      <c r="BG17" s="2"/>
      <c r="BH17" s="5">
        <v>11</v>
      </c>
      <c r="BI17" s="6">
        <v>2.064952130655153E-3</v>
      </c>
      <c r="BJ17" s="2"/>
      <c r="BK17" s="2"/>
      <c r="BL17" s="2"/>
      <c r="BM17" s="2"/>
      <c r="BO17" s="2" t="s">
        <v>17</v>
      </c>
      <c r="BP17" s="2"/>
      <c r="BQ17" s="2"/>
      <c r="BR17" s="2"/>
      <c r="BS17" s="2"/>
      <c r="BT17" s="2"/>
      <c r="BU17" s="5">
        <v>3</v>
      </c>
      <c r="BV17" s="6">
        <v>5.4894784995425437E-4</v>
      </c>
      <c r="BW17" s="2"/>
      <c r="BX17" s="2"/>
      <c r="BY17" s="2"/>
      <c r="BZ17" s="2"/>
      <c r="CB17" s="2" t="s">
        <v>17</v>
      </c>
      <c r="CC17" s="2"/>
      <c r="CD17" s="2"/>
      <c r="CE17" s="2"/>
      <c r="CF17" s="2"/>
      <c r="CG17" s="2"/>
      <c r="CH17" s="5">
        <v>6</v>
      </c>
      <c r="CI17" s="6">
        <v>1.0353753235547887E-3</v>
      </c>
      <c r="CJ17" s="2"/>
      <c r="CK17" s="2"/>
      <c r="CL17" s="2"/>
      <c r="CM17" s="2"/>
      <c r="CO17" s="2" t="s">
        <v>17</v>
      </c>
      <c r="CP17" s="2"/>
      <c r="CQ17" s="2"/>
      <c r="CR17" s="2"/>
      <c r="CS17" s="2"/>
      <c r="CT17" s="2"/>
      <c r="CU17" s="5">
        <v>12</v>
      </c>
      <c r="CV17" s="6">
        <v>1.9178520057535561E-3</v>
      </c>
      <c r="CW17" s="2"/>
      <c r="CX17" s="2"/>
      <c r="CY17" s="2"/>
      <c r="CZ17" s="2"/>
      <c r="DB17" s="2" t="s">
        <v>17</v>
      </c>
      <c r="DC17" s="2"/>
      <c r="DD17" s="2"/>
      <c r="DE17" s="2"/>
      <c r="DF17" s="2"/>
      <c r="DG17" s="2"/>
      <c r="DH17" s="5">
        <v>17</v>
      </c>
      <c r="DI17" s="6">
        <v>2.5514032717994899E-3</v>
      </c>
      <c r="DJ17" s="2"/>
      <c r="DK17" s="2"/>
      <c r="DL17" s="2"/>
      <c r="DM17" s="2"/>
      <c r="DO17" s="2" t="s">
        <v>17</v>
      </c>
      <c r="DP17" s="2"/>
      <c r="DQ17" s="2"/>
      <c r="DR17" s="2"/>
      <c r="DS17" s="2"/>
      <c r="DT17" s="2"/>
      <c r="DU17" s="5">
        <v>7</v>
      </c>
      <c r="DV17" s="6">
        <v>1.2999071494893223E-3</v>
      </c>
      <c r="DW17" s="2"/>
      <c r="DX17" s="2"/>
      <c r="DY17" s="2"/>
      <c r="DZ17" s="2"/>
      <c r="EB17" s="2" t="s">
        <v>17</v>
      </c>
      <c r="EC17" s="2"/>
      <c r="ED17" s="2"/>
      <c r="EE17" s="2"/>
      <c r="EF17" s="2"/>
      <c r="EG17" s="2"/>
      <c r="EH17" s="5">
        <v>1</v>
      </c>
      <c r="EI17" s="6">
        <v>2.4313153415998054E-4</v>
      </c>
      <c r="EJ17" s="2"/>
      <c r="EK17" s="2"/>
      <c r="EL17" s="2"/>
      <c r="EM17" s="2"/>
      <c r="EO17" s="2" t="s">
        <v>17</v>
      </c>
      <c r="EP17" s="2"/>
      <c r="EQ17" s="2"/>
      <c r="ER17" s="2"/>
      <c r="ES17" s="2"/>
      <c r="ET17" s="2"/>
      <c r="EU17" s="5">
        <v>16</v>
      </c>
      <c r="EV17" s="6">
        <v>2.6276892757431435E-3</v>
      </c>
      <c r="EW17" s="2"/>
      <c r="EX17" s="2"/>
      <c r="EY17" s="2"/>
      <c r="EZ17" s="2"/>
      <c r="FB17" s="2" t="s">
        <v>17</v>
      </c>
      <c r="FC17" s="2"/>
      <c r="FD17" s="2"/>
      <c r="FE17" s="2"/>
      <c r="FF17" s="2"/>
      <c r="FG17" s="2"/>
      <c r="FH17" s="5">
        <f t="shared" si="3"/>
        <v>98</v>
      </c>
      <c r="FI17" s="6">
        <f t="shared" si="4"/>
        <v>1.6257734866205477E-3</v>
      </c>
      <c r="FJ17" s="2"/>
      <c r="FK17" s="2"/>
      <c r="FL17" s="2"/>
      <c r="FM17" s="2"/>
      <c r="FO17" s="13"/>
      <c r="FP17" s="58" t="s">
        <v>137</v>
      </c>
      <c r="FQ17" s="59"/>
      <c r="FR17" s="59"/>
      <c r="FS17" s="35">
        <v>1.1091534164159862</v>
      </c>
      <c r="FT17" s="35">
        <v>1.1678935812992379</v>
      </c>
      <c r="FU17" s="35">
        <v>1.1391670004004806</v>
      </c>
      <c r="FV17" s="35">
        <v>1.1523147266145932</v>
      </c>
      <c r="FW17" s="35">
        <v>1.0675142135186355</v>
      </c>
      <c r="FX17" s="35">
        <v>1.1052946903317606</v>
      </c>
      <c r="FY17" s="35">
        <v>1.0811527972285693</v>
      </c>
      <c r="FZ17" s="35">
        <v>1.0841335500073865</v>
      </c>
      <c r="GA17" s="35">
        <v>1.0912122264675235</v>
      </c>
      <c r="GB17" s="35">
        <v>1.0815107739488339</v>
      </c>
      <c r="GC17" s="35">
        <v>1.1338226990400904</v>
      </c>
      <c r="GD17" s="35">
        <v>1.0940091451600402</v>
      </c>
      <c r="GE17" s="29">
        <v>1.1043583830808243</v>
      </c>
      <c r="GF17" s="13"/>
    </row>
    <row r="18" spans="2:188" ht="15.75" x14ac:dyDescent="0.25">
      <c r="B18" s="2" t="s">
        <v>18</v>
      </c>
      <c r="C18" s="2"/>
      <c r="D18" s="2"/>
      <c r="E18" s="2"/>
      <c r="F18" s="2"/>
      <c r="G18" s="2"/>
      <c r="H18" s="10">
        <v>3399</v>
      </c>
      <c r="I18" s="11">
        <v>1</v>
      </c>
      <c r="J18" s="2"/>
      <c r="K18" s="2"/>
      <c r="L18" s="2"/>
      <c r="M18" s="2"/>
      <c r="O18" s="2" t="s">
        <v>18</v>
      </c>
      <c r="P18" s="2"/>
      <c r="Q18" s="2"/>
      <c r="R18" s="2"/>
      <c r="S18" s="2"/>
      <c r="T18" s="2"/>
      <c r="U18" s="10">
        <v>3146</v>
      </c>
      <c r="V18" s="11">
        <v>1</v>
      </c>
      <c r="W18" s="2"/>
      <c r="X18" s="2"/>
      <c r="Y18" s="2"/>
      <c r="Z18" s="2"/>
      <c r="AB18" s="2" t="s">
        <v>18</v>
      </c>
      <c r="AC18" s="2"/>
      <c r="AD18" s="2"/>
      <c r="AE18" s="2"/>
      <c r="AF18" s="2"/>
      <c r="AG18" s="2"/>
      <c r="AH18" s="10">
        <v>4166</v>
      </c>
      <c r="AI18" s="11">
        <v>1</v>
      </c>
      <c r="AJ18" s="2"/>
      <c r="AK18" s="2"/>
      <c r="AL18" s="2"/>
      <c r="AM18" s="2"/>
      <c r="AO18" s="2" t="s">
        <v>18</v>
      </c>
      <c r="AP18" s="2"/>
      <c r="AQ18" s="2"/>
      <c r="AR18" s="2"/>
      <c r="AS18" s="2"/>
      <c r="AT18" s="2"/>
      <c r="AU18" s="10">
        <v>4474</v>
      </c>
      <c r="AV18" s="11">
        <v>1</v>
      </c>
      <c r="AW18" s="2"/>
      <c r="AX18" s="2"/>
      <c r="AY18" s="2"/>
      <c r="AZ18" s="2"/>
      <c r="BB18" s="2" t="s">
        <v>18</v>
      </c>
      <c r="BC18" s="2"/>
      <c r="BD18" s="2"/>
      <c r="BE18" s="2"/>
      <c r="BF18" s="2"/>
      <c r="BG18" s="2"/>
      <c r="BH18" s="10">
        <v>5327</v>
      </c>
      <c r="BI18" s="11">
        <v>1</v>
      </c>
      <c r="BJ18" s="2"/>
      <c r="BK18" s="2"/>
      <c r="BL18" s="2"/>
      <c r="BM18" s="2"/>
      <c r="BO18" s="2" t="s">
        <v>18</v>
      </c>
      <c r="BP18" s="2"/>
      <c r="BQ18" s="2"/>
      <c r="BR18" s="2"/>
      <c r="BS18" s="2"/>
      <c r="BT18" s="2"/>
      <c r="BU18" s="10">
        <v>5465</v>
      </c>
      <c r="BV18" s="11">
        <v>1</v>
      </c>
      <c r="BW18" s="2"/>
      <c r="BX18" s="2"/>
      <c r="BY18" s="2"/>
      <c r="BZ18" s="2"/>
      <c r="CB18" s="2" t="s">
        <v>18</v>
      </c>
      <c r="CC18" s="2"/>
      <c r="CD18" s="2"/>
      <c r="CE18" s="2"/>
      <c r="CF18" s="2"/>
      <c r="CG18" s="2"/>
      <c r="CH18" s="10">
        <v>5795</v>
      </c>
      <c r="CI18" s="11">
        <v>1</v>
      </c>
      <c r="CJ18" s="2"/>
      <c r="CK18" s="2"/>
      <c r="CL18" s="2"/>
      <c r="CM18" s="2"/>
      <c r="CO18" s="2" t="s">
        <v>18</v>
      </c>
      <c r="CP18" s="2"/>
      <c r="CQ18" s="2"/>
      <c r="CR18" s="2"/>
      <c r="CS18" s="2"/>
      <c r="CT18" s="2"/>
      <c r="CU18" s="10">
        <v>6257</v>
      </c>
      <c r="CV18" s="11">
        <v>1</v>
      </c>
      <c r="CW18" s="2"/>
      <c r="CX18" s="2"/>
      <c r="CY18" s="2"/>
      <c r="CZ18" s="2"/>
      <c r="DB18" s="2" t="s">
        <v>18</v>
      </c>
      <c r="DC18" s="2"/>
      <c r="DD18" s="2"/>
      <c r="DE18" s="2"/>
      <c r="DF18" s="2"/>
      <c r="DG18" s="2"/>
      <c r="DH18" s="10">
        <v>6663</v>
      </c>
      <c r="DI18" s="11">
        <v>1</v>
      </c>
      <c r="DJ18" s="2"/>
      <c r="DK18" s="2"/>
      <c r="DL18" s="2"/>
      <c r="DM18" s="2"/>
      <c r="DO18" s="2" t="s">
        <v>18</v>
      </c>
      <c r="DP18" s="2"/>
      <c r="DQ18" s="2"/>
      <c r="DR18" s="2"/>
      <c r="DS18" s="2"/>
      <c r="DT18" s="2"/>
      <c r="DU18" s="10">
        <v>5385</v>
      </c>
      <c r="DV18" s="11">
        <v>1</v>
      </c>
      <c r="DW18" s="2"/>
      <c r="DX18" s="2"/>
      <c r="DY18" s="2"/>
      <c r="DZ18" s="2"/>
      <c r="EB18" s="2" t="s">
        <v>18</v>
      </c>
      <c r="EC18" s="2"/>
      <c r="ED18" s="2"/>
      <c r="EE18" s="2"/>
      <c r="EF18" s="2"/>
      <c r="EG18" s="2"/>
      <c r="EH18" s="10">
        <v>4113</v>
      </c>
      <c r="EI18" s="11">
        <v>1</v>
      </c>
      <c r="EJ18" s="2"/>
      <c r="EK18" s="2"/>
      <c r="EL18" s="2"/>
      <c r="EM18" s="2"/>
      <c r="EO18" s="2" t="s">
        <v>18</v>
      </c>
      <c r="EP18" s="2"/>
      <c r="EQ18" s="2"/>
      <c r="ER18" s="2"/>
      <c r="ES18" s="2"/>
      <c r="ET18" s="2"/>
      <c r="EU18" s="10">
        <v>6089</v>
      </c>
      <c r="EV18" s="11">
        <v>1</v>
      </c>
      <c r="EW18" s="2"/>
      <c r="EX18" s="2"/>
      <c r="EY18" s="2"/>
      <c r="EZ18" s="2"/>
      <c r="FB18" s="2" t="s">
        <v>18</v>
      </c>
      <c r="FC18" s="2"/>
      <c r="FD18" s="2"/>
      <c r="FE18" s="2"/>
      <c r="FF18" s="2"/>
      <c r="FG18" s="2"/>
      <c r="FH18" s="10">
        <f>SUM(FH14:FH17)</f>
        <v>60279</v>
      </c>
      <c r="FI18" s="11">
        <f>SUM(FI14:FI17)</f>
        <v>1</v>
      </c>
      <c r="FJ18" s="2"/>
      <c r="FK18" s="2"/>
      <c r="FL18" s="2"/>
      <c r="FM18" s="2"/>
      <c r="FO18" s="13"/>
      <c r="FP18" s="62" t="s">
        <v>71</v>
      </c>
      <c r="FQ18" s="63"/>
      <c r="FR18" s="63"/>
      <c r="FS18" s="26">
        <v>799</v>
      </c>
      <c r="FT18" s="26">
        <v>881</v>
      </c>
      <c r="FU18" s="26">
        <v>642</v>
      </c>
      <c r="FV18" s="26">
        <v>952</v>
      </c>
      <c r="FW18" s="26">
        <v>307</v>
      </c>
      <c r="FX18" s="26">
        <v>1080</v>
      </c>
      <c r="FY18" s="26">
        <v>3435</v>
      </c>
      <c r="FZ18" s="26">
        <v>2376</v>
      </c>
      <c r="GA18" s="26">
        <v>298</v>
      </c>
      <c r="GB18" s="26">
        <v>905</v>
      </c>
      <c r="GC18" s="26">
        <v>252</v>
      </c>
      <c r="GD18" s="26">
        <v>890</v>
      </c>
      <c r="GE18" s="27">
        <v>12817</v>
      </c>
      <c r="GF18" s="13"/>
    </row>
    <row r="19" spans="2:188" ht="15.75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O19" s="13"/>
      <c r="FP19" s="58" t="s">
        <v>138</v>
      </c>
      <c r="FQ19" s="59"/>
      <c r="FR19" s="59"/>
      <c r="FS19" s="35">
        <v>1.3542372881355933</v>
      </c>
      <c r="FT19" s="35">
        <v>0.98106904231625836</v>
      </c>
      <c r="FU19" s="35">
        <v>1.7883008356545962</v>
      </c>
      <c r="FV19" s="35">
        <v>0.83144104803493446</v>
      </c>
      <c r="FW19" s="35">
        <v>1.0302013422818792</v>
      </c>
      <c r="FX19" s="35">
        <v>1.4136125654450262</v>
      </c>
      <c r="FY19" s="35">
        <v>0.96083916083916088</v>
      </c>
      <c r="FZ19" s="35">
        <v>1.0402802101576183</v>
      </c>
      <c r="GA19" s="35">
        <v>1.0240549828178693</v>
      </c>
      <c r="GB19" s="35">
        <v>0.95868644067796616</v>
      </c>
      <c r="GC19" s="35">
        <v>0.92307692307692313</v>
      </c>
      <c r="GD19" s="35">
        <v>0.93684210526315792</v>
      </c>
      <c r="GE19" s="29">
        <v>1.03605205723062</v>
      </c>
      <c r="GF19" s="13"/>
    </row>
    <row r="20" spans="2:188" ht="15.75" x14ac:dyDescent="0.25">
      <c r="B20" s="2" t="s">
        <v>19</v>
      </c>
      <c r="C20" s="2"/>
      <c r="D20" s="2"/>
      <c r="E20" s="2"/>
      <c r="F20" s="2"/>
      <c r="G20" s="2"/>
      <c r="H20" s="5">
        <v>2241</v>
      </c>
      <c r="I20" s="6">
        <v>1</v>
      </c>
      <c r="J20" s="2"/>
      <c r="K20" s="7">
        <v>1</v>
      </c>
      <c r="L20" s="7">
        <v>0.8</v>
      </c>
      <c r="M20" s="8" t="s">
        <v>9</v>
      </c>
      <c r="O20" s="2" t="s">
        <v>19</v>
      </c>
      <c r="P20" s="2"/>
      <c r="Q20" s="2"/>
      <c r="R20" s="2"/>
      <c r="S20" s="2"/>
      <c r="T20" s="2"/>
      <c r="U20" s="5">
        <v>2036</v>
      </c>
      <c r="V20" s="6">
        <v>1</v>
      </c>
      <c r="W20" s="2"/>
      <c r="X20" s="7">
        <v>1</v>
      </c>
      <c r="Y20" s="7">
        <v>0.8</v>
      </c>
      <c r="Z20" s="8" t="s">
        <v>9</v>
      </c>
      <c r="AB20" s="2" t="s">
        <v>19</v>
      </c>
      <c r="AC20" s="2"/>
      <c r="AD20" s="2"/>
      <c r="AE20" s="2"/>
      <c r="AF20" s="2"/>
      <c r="AG20" s="2"/>
      <c r="AH20" s="5">
        <v>2261</v>
      </c>
      <c r="AI20" s="6">
        <v>1</v>
      </c>
      <c r="AJ20" s="2"/>
      <c r="AK20" s="7">
        <v>1</v>
      </c>
      <c r="AL20" s="7">
        <v>0.8</v>
      </c>
      <c r="AM20" s="8" t="s">
        <v>9</v>
      </c>
      <c r="AO20" s="2" t="s">
        <v>19</v>
      </c>
      <c r="AP20" s="2"/>
      <c r="AQ20" s="2"/>
      <c r="AR20" s="2"/>
      <c r="AS20" s="2"/>
      <c r="AT20" s="2"/>
      <c r="AU20" s="5">
        <v>2165</v>
      </c>
      <c r="AV20" s="6">
        <v>0.99953831948291783</v>
      </c>
      <c r="AW20" s="2"/>
      <c r="AX20" s="7">
        <v>0.99953831948291783</v>
      </c>
      <c r="AY20" s="7">
        <v>0.8</v>
      </c>
      <c r="AZ20" s="8" t="s">
        <v>9</v>
      </c>
      <c r="BB20" s="2" t="s">
        <v>19</v>
      </c>
      <c r="BC20" s="2"/>
      <c r="BD20" s="2"/>
      <c r="BE20" s="2"/>
      <c r="BF20" s="2"/>
      <c r="BG20" s="2"/>
      <c r="BH20" s="5">
        <v>2418</v>
      </c>
      <c r="BI20" s="6">
        <v>1</v>
      </c>
      <c r="BJ20" s="2"/>
      <c r="BK20" s="7">
        <v>1</v>
      </c>
      <c r="BL20" s="7">
        <v>0.8</v>
      </c>
      <c r="BM20" s="8" t="s">
        <v>9</v>
      </c>
      <c r="BO20" s="2" t="s">
        <v>19</v>
      </c>
      <c r="BP20" s="2"/>
      <c r="BQ20" s="2"/>
      <c r="BR20" s="2"/>
      <c r="BS20" s="2"/>
      <c r="BT20" s="2"/>
      <c r="BU20" s="5">
        <v>2752</v>
      </c>
      <c r="BV20" s="6">
        <v>1</v>
      </c>
      <c r="BW20" s="2"/>
      <c r="BX20" s="7">
        <v>1</v>
      </c>
      <c r="BY20" s="7">
        <v>0.8</v>
      </c>
      <c r="BZ20" s="8" t="s">
        <v>9</v>
      </c>
      <c r="CB20" s="2" t="s">
        <v>19</v>
      </c>
      <c r="CC20" s="2"/>
      <c r="CD20" s="2"/>
      <c r="CE20" s="2"/>
      <c r="CF20" s="2"/>
      <c r="CG20" s="2"/>
      <c r="CH20" s="5">
        <v>2405</v>
      </c>
      <c r="CI20" s="6">
        <v>1</v>
      </c>
      <c r="CJ20" s="2"/>
      <c r="CK20" s="7">
        <v>1</v>
      </c>
      <c r="CL20" s="7">
        <v>0.8</v>
      </c>
      <c r="CM20" s="8" t="s">
        <v>9</v>
      </c>
      <c r="CO20" s="2" t="s">
        <v>19</v>
      </c>
      <c r="CP20" s="2"/>
      <c r="CQ20" s="2"/>
      <c r="CR20" s="2"/>
      <c r="CS20" s="2"/>
      <c r="CT20" s="2"/>
      <c r="CU20" s="5">
        <v>2240</v>
      </c>
      <c r="CV20" s="6">
        <v>1</v>
      </c>
      <c r="CW20" s="2"/>
      <c r="CX20" s="7">
        <v>1</v>
      </c>
      <c r="CY20" s="7">
        <v>0.8</v>
      </c>
      <c r="CZ20" s="8" t="s">
        <v>9</v>
      </c>
      <c r="DB20" s="2" t="s">
        <v>19</v>
      </c>
      <c r="DC20" s="2"/>
      <c r="DD20" s="2"/>
      <c r="DE20" s="2"/>
      <c r="DF20" s="2"/>
      <c r="DG20" s="2"/>
      <c r="DH20" s="5">
        <v>2273</v>
      </c>
      <c r="DI20" s="6">
        <v>0.99956024626209328</v>
      </c>
      <c r="DJ20" s="2"/>
      <c r="DK20" s="7">
        <v>0.99956024626209328</v>
      </c>
      <c r="DL20" s="7">
        <v>0.8</v>
      </c>
      <c r="DM20" s="8" t="s">
        <v>9</v>
      </c>
      <c r="DO20" s="2" t="s">
        <v>19</v>
      </c>
      <c r="DP20" s="2"/>
      <c r="DQ20" s="2"/>
      <c r="DR20" s="2"/>
      <c r="DS20" s="2"/>
      <c r="DT20" s="2"/>
      <c r="DU20" s="5">
        <v>2097</v>
      </c>
      <c r="DV20" s="6">
        <v>0.99667300380228141</v>
      </c>
      <c r="DW20" s="2"/>
      <c r="DX20" s="7">
        <v>0.99667300380228141</v>
      </c>
      <c r="DY20" s="7">
        <v>0.8</v>
      </c>
      <c r="DZ20" s="8" t="s">
        <v>9</v>
      </c>
      <c r="EB20" s="2" t="s">
        <v>19</v>
      </c>
      <c r="EC20" s="2"/>
      <c r="ED20" s="2"/>
      <c r="EE20" s="2"/>
      <c r="EF20" s="2"/>
      <c r="EG20" s="2"/>
      <c r="EH20" s="5">
        <v>1703</v>
      </c>
      <c r="EI20" s="6">
        <v>0.99882697947214072</v>
      </c>
      <c r="EJ20" s="2"/>
      <c r="EK20" s="7">
        <v>0.99882697947214072</v>
      </c>
      <c r="EL20" s="7">
        <v>0.8</v>
      </c>
      <c r="EM20" s="8" t="s">
        <v>9</v>
      </c>
      <c r="EO20" s="2" t="s">
        <v>19</v>
      </c>
      <c r="EP20" s="2"/>
      <c r="EQ20" s="2"/>
      <c r="ER20" s="2"/>
      <c r="ES20" s="2"/>
      <c r="ET20" s="2"/>
      <c r="EU20" s="5">
        <v>2125</v>
      </c>
      <c r="EV20" s="6">
        <v>0.99952963311382881</v>
      </c>
      <c r="EW20" s="2"/>
      <c r="EX20" s="7">
        <v>0.99952963311382881</v>
      </c>
      <c r="EY20" s="7">
        <v>0.8</v>
      </c>
      <c r="EZ20" s="8" t="s">
        <v>9</v>
      </c>
      <c r="FB20" s="2" t="s">
        <v>19</v>
      </c>
      <c r="FC20" s="2"/>
      <c r="FD20" s="2"/>
      <c r="FE20" s="2"/>
      <c r="FF20" s="2"/>
      <c r="FG20" s="2"/>
      <c r="FH20" s="5">
        <f>+H20+U20+AH20+AU20+BH20+BU20+CH20+CU20+DH20+DU20+EH20+EU20</f>
        <v>26716</v>
      </c>
      <c r="FI20" s="6">
        <f>+FH20/$FH$24</f>
        <v>0.99955103262496259</v>
      </c>
      <c r="FJ20" s="2"/>
      <c r="FK20" s="7">
        <f>+FI20</f>
        <v>0.99955103262496259</v>
      </c>
      <c r="FL20" s="7">
        <v>0.8</v>
      </c>
      <c r="FM20" s="8" t="s">
        <v>9</v>
      </c>
      <c r="FO20" s="13"/>
      <c r="FP20" s="62" t="s">
        <v>53</v>
      </c>
      <c r="FQ20" s="63"/>
      <c r="FR20" s="63"/>
      <c r="FS20" s="26">
        <v>11123</v>
      </c>
      <c r="FT20" s="26">
        <v>9924</v>
      </c>
      <c r="FU20" s="26">
        <v>12020</v>
      </c>
      <c r="FV20" s="26">
        <v>13049</v>
      </c>
      <c r="FW20" s="26">
        <v>13826</v>
      </c>
      <c r="FX20" s="26">
        <v>15839</v>
      </c>
      <c r="FY20" s="26">
        <v>18103</v>
      </c>
      <c r="FZ20" s="26">
        <v>17053</v>
      </c>
      <c r="GA20" s="26">
        <v>16006</v>
      </c>
      <c r="GB20" s="26">
        <v>14306</v>
      </c>
      <c r="GC20" s="26">
        <v>10292</v>
      </c>
      <c r="GD20" s="26">
        <v>15006</v>
      </c>
      <c r="GE20" s="27">
        <v>166547</v>
      </c>
      <c r="GF20" s="13"/>
    </row>
    <row r="21" spans="2:188" ht="15.75" x14ac:dyDescent="0.25">
      <c r="B21" s="2" t="s">
        <v>20</v>
      </c>
      <c r="C21" s="2"/>
      <c r="D21" s="2"/>
      <c r="E21" s="2"/>
      <c r="F21" s="2"/>
      <c r="G21" s="2"/>
      <c r="H21" s="5">
        <v>0</v>
      </c>
      <c r="I21" s="6">
        <v>0</v>
      </c>
      <c r="J21" s="2"/>
      <c r="K21" s="7">
        <v>1</v>
      </c>
      <c r="L21" s="9">
        <v>0.9</v>
      </c>
      <c r="M21" s="8" t="s">
        <v>9</v>
      </c>
      <c r="O21" s="2" t="s">
        <v>20</v>
      </c>
      <c r="P21" s="2"/>
      <c r="Q21" s="2"/>
      <c r="R21" s="2"/>
      <c r="S21" s="2"/>
      <c r="T21" s="2"/>
      <c r="U21" s="5">
        <v>0</v>
      </c>
      <c r="V21" s="6">
        <v>0</v>
      </c>
      <c r="W21" s="2"/>
      <c r="X21" s="7">
        <v>1</v>
      </c>
      <c r="Y21" s="9">
        <v>0.9</v>
      </c>
      <c r="Z21" s="8" t="s">
        <v>9</v>
      </c>
      <c r="AB21" s="2" t="s">
        <v>20</v>
      </c>
      <c r="AC21" s="2"/>
      <c r="AD21" s="2"/>
      <c r="AE21" s="2"/>
      <c r="AF21" s="2"/>
      <c r="AG21" s="2"/>
      <c r="AH21" s="5">
        <v>0</v>
      </c>
      <c r="AI21" s="6">
        <v>0</v>
      </c>
      <c r="AJ21" s="2"/>
      <c r="AK21" s="7">
        <v>1</v>
      </c>
      <c r="AL21" s="9">
        <v>0.9</v>
      </c>
      <c r="AM21" s="8" t="s">
        <v>9</v>
      </c>
      <c r="AO21" s="2" t="s">
        <v>20</v>
      </c>
      <c r="AP21" s="2"/>
      <c r="AQ21" s="2"/>
      <c r="AR21" s="2"/>
      <c r="AS21" s="2"/>
      <c r="AT21" s="2"/>
      <c r="AU21" s="5">
        <v>0</v>
      </c>
      <c r="AV21" s="6">
        <v>0</v>
      </c>
      <c r="AW21" s="2"/>
      <c r="AX21" s="7">
        <v>0.99953831948291783</v>
      </c>
      <c r="AY21" s="9">
        <v>0.9</v>
      </c>
      <c r="AZ21" s="8" t="s">
        <v>9</v>
      </c>
      <c r="BB21" s="2" t="s">
        <v>20</v>
      </c>
      <c r="BC21" s="2"/>
      <c r="BD21" s="2"/>
      <c r="BE21" s="2"/>
      <c r="BF21" s="2"/>
      <c r="BG21" s="2"/>
      <c r="BH21" s="5">
        <v>0</v>
      </c>
      <c r="BI21" s="6">
        <v>0</v>
      </c>
      <c r="BJ21" s="2"/>
      <c r="BK21" s="7">
        <v>1</v>
      </c>
      <c r="BL21" s="9">
        <v>0.9</v>
      </c>
      <c r="BM21" s="8" t="s">
        <v>9</v>
      </c>
      <c r="BO21" s="2" t="s">
        <v>20</v>
      </c>
      <c r="BP21" s="2"/>
      <c r="BQ21" s="2"/>
      <c r="BR21" s="2"/>
      <c r="BS21" s="2"/>
      <c r="BT21" s="2"/>
      <c r="BU21" s="5">
        <v>0</v>
      </c>
      <c r="BV21" s="6">
        <v>0</v>
      </c>
      <c r="BW21" s="2"/>
      <c r="BX21" s="7">
        <v>1</v>
      </c>
      <c r="BY21" s="9">
        <v>0.9</v>
      </c>
      <c r="BZ21" s="8" t="s">
        <v>9</v>
      </c>
      <c r="CB21" s="2" t="s">
        <v>20</v>
      </c>
      <c r="CC21" s="2"/>
      <c r="CD21" s="2"/>
      <c r="CE21" s="2"/>
      <c r="CF21" s="2"/>
      <c r="CG21" s="2"/>
      <c r="CH21" s="5">
        <v>0</v>
      </c>
      <c r="CI21" s="6">
        <v>0</v>
      </c>
      <c r="CJ21" s="2"/>
      <c r="CK21" s="7">
        <v>1</v>
      </c>
      <c r="CL21" s="9">
        <v>0.9</v>
      </c>
      <c r="CM21" s="8" t="s">
        <v>9</v>
      </c>
      <c r="CO21" s="2" t="s">
        <v>20</v>
      </c>
      <c r="CP21" s="2"/>
      <c r="CQ21" s="2"/>
      <c r="CR21" s="2"/>
      <c r="CS21" s="2"/>
      <c r="CT21" s="2"/>
      <c r="CU21" s="5">
        <v>0</v>
      </c>
      <c r="CV21" s="6">
        <v>0</v>
      </c>
      <c r="CW21" s="2"/>
      <c r="CX21" s="7">
        <v>1</v>
      </c>
      <c r="CY21" s="9">
        <v>0.9</v>
      </c>
      <c r="CZ21" s="8" t="s">
        <v>9</v>
      </c>
      <c r="DB21" s="2" t="s">
        <v>20</v>
      </c>
      <c r="DC21" s="2"/>
      <c r="DD21" s="2"/>
      <c r="DE21" s="2"/>
      <c r="DF21" s="2"/>
      <c r="DG21" s="2"/>
      <c r="DH21" s="5">
        <v>1</v>
      </c>
      <c r="DI21" s="6">
        <v>4.3975373790677223E-4</v>
      </c>
      <c r="DJ21" s="2"/>
      <c r="DK21" s="7">
        <v>1</v>
      </c>
      <c r="DL21" s="9">
        <v>0.9</v>
      </c>
      <c r="DM21" s="8" t="s">
        <v>9</v>
      </c>
      <c r="DO21" s="2" t="s">
        <v>20</v>
      </c>
      <c r="DP21" s="2"/>
      <c r="DQ21" s="2"/>
      <c r="DR21" s="2"/>
      <c r="DS21" s="2"/>
      <c r="DT21" s="2"/>
      <c r="DU21" s="5">
        <v>3</v>
      </c>
      <c r="DV21" s="6">
        <v>1.4258555133079848E-3</v>
      </c>
      <c r="DW21" s="2"/>
      <c r="DX21" s="7">
        <v>0.99809885931558939</v>
      </c>
      <c r="DY21" s="9">
        <v>0.9</v>
      </c>
      <c r="DZ21" s="8" t="s">
        <v>9</v>
      </c>
      <c r="EB21" s="2" t="s">
        <v>20</v>
      </c>
      <c r="EC21" s="2"/>
      <c r="ED21" s="2"/>
      <c r="EE21" s="2"/>
      <c r="EF21" s="2"/>
      <c r="EG21" s="2"/>
      <c r="EH21" s="5">
        <v>2</v>
      </c>
      <c r="EI21" s="6">
        <v>1.1730205278592375E-3</v>
      </c>
      <c r="EJ21" s="2"/>
      <c r="EK21" s="7">
        <v>1</v>
      </c>
      <c r="EL21" s="9">
        <v>0.9</v>
      </c>
      <c r="EM21" s="8" t="s">
        <v>9</v>
      </c>
      <c r="EO21" s="2" t="s">
        <v>20</v>
      </c>
      <c r="EP21" s="2"/>
      <c r="EQ21" s="2"/>
      <c r="ER21" s="2"/>
      <c r="ES21" s="2"/>
      <c r="ET21" s="2"/>
      <c r="EU21" s="5">
        <v>0</v>
      </c>
      <c r="EV21" s="6">
        <v>0</v>
      </c>
      <c r="EW21" s="2"/>
      <c r="EX21" s="7">
        <v>0.99952963311382881</v>
      </c>
      <c r="EY21" s="9">
        <v>0.9</v>
      </c>
      <c r="EZ21" s="8" t="s">
        <v>9</v>
      </c>
      <c r="FB21" s="2" t="s">
        <v>20</v>
      </c>
      <c r="FC21" s="2"/>
      <c r="FD21" s="2"/>
      <c r="FE21" s="2"/>
      <c r="FF21" s="2"/>
      <c r="FG21" s="2"/>
      <c r="FH21" s="5">
        <f t="shared" ref="FH21:FH23" si="5">+H21+U21+AH21+AU21+BH21+BU21+CH21+CU21+DH21+DU21+EH21+EU21</f>
        <v>6</v>
      </c>
      <c r="FI21" s="6">
        <f t="shared" ref="FI21:FI23" si="6">+FH21/$FH$24</f>
        <v>2.2448368751870696E-4</v>
      </c>
      <c r="FJ21" s="2"/>
      <c r="FK21" s="7">
        <f>+FI20+FI21</f>
        <v>0.99977551631248129</v>
      </c>
      <c r="FL21" s="9">
        <v>0.9</v>
      </c>
      <c r="FM21" s="8" t="s">
        <v>9</v>
      </c>
      <c r="FO21" s="13"/>
      <c r="FP21" s="58" t="s">
        <v>139</v>
      </c>
      <c r="FQ21" s="59"/>
      <c r="FR21" s="59"/>
      <c r="FS21" s="35">
        <v>1.1237623762376239</v>
      </c>
      <c r="FT21" s="35">
        <v>1.1484781853952089</v>
      </c>
      <c r="FU21" s="35">
        <v>1.1616893785638349</v>
      </c>
      <c r="FV21" s="35">
        <v>1.120759254487675</v>
      </c>
      <c r="FW21" s="35">
        <v>1.0666563801882425</v>
      </c>
      <c r="FX21" s="35">
        <v>1.1219805907770772</v>
      </c>
      <c r="FY21" s="35">
        <v>1.0560611363901529</v>
      </c>
      <c r="FZ21" s="35">
        <v>1.077803059031728</v>
      </c>
      <c r="GA21" s="35">
        <v>1.0898815198147895</v>
      </c>
      <c r="GB21" s="35">
        <v>1.0728158980127485</v>
      </c>
      <c r="GC21" s="35">
        <v>1.1275197195442594</v>
      </c>
      <c r="GD21" s="35">
        <v>1.0832310690825091</v>
      </c>
      <c r="GE21" s="29">
        <v>1.0987834325148111</v>
      </c>
      <c r="GF21" s="13"/>
    </row>
    <row r="22" spans="2:188" x14ac:dyDescent="0.25">
      <c r="B22" s="2" t="s">
        <v>21</v>
      </c>
      <c r="C22" s="2"/>
      <c r="D22" s="2"/>
      <c r="E22" s="2"/>
      <c r="F22" s="2"/>
      <c r="G22" s="2"/>
      <c r="H22" s="5">
        <v>0</v>
      </c>
      <c r="I22" s="6">
        <v>0</v>
      </c>
      <c r="J22" s="2"/>
      <c r="K22" s="7">
        <v>1</v>
      </c>
      <c r="L22" s="9">
        <v>1</v>
      </c>
      <c r="M22" s="8" t="s">
        <v>9</v>
      </c>
      <c r="O22" s="2" t="s">
        <v>21</v>
      </c>
      <c r="P22" s="2"/>
      <c r="Q22" s="2"/>
      <c r="R22" s="2"/>
      <c r="S22" s="2"/>
      <c r="T22" s="2"/>
      <c r="U22" s="5">
        <v>0</v>
      </c>
      <c r="V22" s="6">
        <v>0</v>
      </c>
      <c r="W22" s="2"/>
      <c r="X22" s="7">
        <v>1</v>
      </c>
      <c r="Y22" s="9">
        <v>1</v>
      </c>
      <c r="Z22" s="8" t="s">
        <v>9</v>
      </c>
      <c r="AB22" s="2" t="s">
        <v>21</v>
      </c>
      <c r="AC22" s="2"/>
      <c r="AD22" s="2"/>
      <c r="AE22" s="2"/>
      <c r="AF22" s="2"/>
      <c r="AG22" s="2"/>
      <c r="AH22" s="5">
        <v>0</v>
      </c>
      <c r="AI22" s="6">
        <v>0</v>
      </c>
      <c r="AJ22" s="2"/>
      <c r="AK22" s="7">
        <v>1</v>
      </c>
      <c r="AL22" s="9">
        <v>1</v>
      </c>
      <c r="AM22" s="8" t="s">
        <v>9</v>
      </c>
      <c r="AO22" s="2" t="s">
        <v>21</v>
      </c>
      <c r="AP22" s="2"/>
      <c r="AQ22" s="2"/>
      <c r="AR22" s="2"/>
      <c r="AS22" s="2"/>
      <c r="AT22" s="2"/>
      <c r="AU22" s="5">
        <v>0</v>
      </c>
      <c r="AV22" s="6">
        <v>0</v>
      </c>
      <c r="AW22" s="2"/>
      <c r="AX22" s="7">
        <v>0.99953831948291783</v>
      </c>
      <c r="AY22" s="9">
        <v>1</v>
      </c>
      <c r="AZ22" s="8" t="s">
        <v>9</v>
      </c>
      <c r="BB22" s="2" t="s">
        <v>21</v>
      </c>
      <c r="BC22" s="2"/>
      <c r="BD22" s="2"/>
      <c r="BE22" s="2"/>
      <c r="BF22" s="2"/>
      <c r="BG22" s="2"/>
      <c r="BH22" s="5">
        <v>0</v>
      </c>
      <c r="BI22" s="6">
        <v>0</v>
      </c>
      <c r="BJ22" s="2"/>
      <c r="BK22" s="7">
        <v>1</v>
      </c>
      <c r="BL22" s="9">
        <v>1</v>
      </c>
      <c r="BM22" s="8" t="s">
        <v>9</v>
      </c>
      <c r="BO22" s="2" t="s">
        <v>21</v>
      </c>
      <c r="BP22" s="2"/>
      <c r="BQ22" s="2"/>
      <c r="BR22" s="2"/>
      <c r="BS22" s="2"/>
      <c r="BT22" s="2"/>
      <c r="BU22" s="5">
        <v>0</v>
      </c>
      <c r="BV22" s="6">
        <v>0</v>
      </c>
      <c r="BW22" s="2"/>
      <c r="BX22" s="7">
        <v>1</v>
      </c>
      <c r="BY22" s="9">
        <v>1</v>
      </c>
      <c r="BZ22" s="8" t="s">
        <v>9</v>
      </c>
      <c r="CB22" s="2" t="s">
        <v>21</v>
      </c>
      <c r="CC22" s="2"/>
      <c r="CD22" s="2"/>
      <c r="CE22" s="2"/>
      <c r="CF22" s="2"/>
      <c r="CG22" s="2"/>
      <c r="CH22" s="5">
        <v>0</v>
      </c>
      <c r="CI22" s="6">
        <v>0</v>
      </c>
      <c r="CJ22" s="2"/>
      <c r="CK22" s="7">
        <v>1</v>
      </c>
      <c r="CL22" s="9">
        <v>1</v>
      </c>
      <c r="CM22" s="8" t="s">
        <v>9</v>
      </c>
      <c r="CO22" s="2" t="s">
        <v>21</v>
      </c>
      <c r="CP22" s="2"/>
      <c r="CQ22" s="2"/>
      <c r="CR22" s="2"/>
      <c r="CS22" s="2"/>
      <c r="CT22" s="2"/>
      <c r="CU22" s="5">
        <v>0</v>
      </c>
      <c r="CV22" s="6">
        <v>0</v>
      </c>
      <c r="CW22" s="2"/>
      <c r="CX22" s="7">
        <v>1</v>
      </c>
      <c r="CY22" s="9">
        <v>1</v>
      </c>
      <c r="CZ22" s="8" t="s">
        <v>9</v>
      </c>
      <c r="DB22" s="2" t="s">
        <v>21</v>
      </c>
      <c r="DC22" s="2"/>
      <c r="DD22" s="2"/>
      <c r="DE22" s="2"/>
      <c r="DF22" s="2"/>
      <c r="DG22" s="2"/>
      <c r="DH22" s="5">
        <v>0</v>
      </c>
      <c r="DI22" s="6">
        <v>0</v>
      </c>
      <c r="DJ22" s="2"/>
      <c r="DK22" s="7">
        <v>1</v>
      </c>
      <c r="DL22" s="9">
        <v>1</v>
      </c>
      <c r="DM22" s="8" t="s">
        <v>9</v>
      </c>
      <c r="DO22" s="2" t="s">
        <v>21</v>
      </c>
      <c r="DP22" s="2"/>
      <c r="DQ22" s="2"/>
      <c r="DR22" s="2"/>
      <c r="DS22" s="2"/>
      <c r="DT22" s="2"/>
      <c r="DU22" s="5">
        <v>1</v>
      </c>
      <c r="DV22" s="6">
        <v>4.7528517110266159E-4</v>
      </c>
      <c r="DW22" s="2"/>
      <c r="DX22" s="7">
        <v>0.99857414448669202</v>
      </c>
      <c r="DY22" s="9">
        <v>1</v>
      </c>
      <c r="DZ22" s="8" t="s">
        <v>9</v>
      </c>
      <c r="EB22" s="2" t="s">
        <v>21</v>
      </c>
      <c r="EC22" s="2"/>
      <c r="ED22" s="2"/>
      <c r="EE22" s="2"/>
      <c r="EF22" s="2"/>
      <c r="EG22" s="2"/>
      <c r="EH22" s="5">
        <v>0</v>
      </c>
      <c r="EI22" s="6">
        <v>0</v>
      </c>
      <c r="EJ22" s="2"/>
      <c r="EK22" s="7">
        <v>1</v>
      </c>
      <c r="EL22" s="9">
        <v>1</v>
      </c>
      <c r="EM22" s="8" t="s">
        <v>9</v>
      </c>
      <c r="EO22" s="2" t="s">
        <v>21</v>
      </c>
      <c r="EP22" s="2"/>
      <c r="EQ22" s="2"/>
      <c r="ER22" s="2"/>
      <c r="ES22" s="2"/>
      <c r="ET22" s="2"/>
      <c r="EU22" s="5">
        <v>1</v>
      </c>
      <c r="EV22" s="6">
        <v>4.7036688617121356E-4</v>
      </c>
      <c r="EW22" s="2"/>
      <c r="EX22" s="7">
        <v>1</v>
      </c>
      <c r="EY22" s="9">
        <v>1</v>
      </c>
      <c r="EZ22" s="8" t="s">
        <v>9</v>
      </c>
      <c r="FB22" s="2" t="s">
        <v>21</v>
      </c>
      <c r="FC22" s="2"/>
      <c r="FD22" s="2"/>
      <c r="FE22" s="2"/>
      <c r="FF22" s="2"/>
      <c r="FG22" s="2"/>
      <c r="FH22" s="5">
        <f t="shared" si="5"/>
        <v>2</v>
      </c>
      <c r="FI22" s="6">
        <f t="shared" si="6"/>
        <v>7.4827895839568997E-5</v>
      </c>
      <c r="FJ22" s="2"/>
      <c r="FK22" s="7">
        <f>+FI20+FI21+FI22</f>
        <v>0.99985034420832086</v>
      </c>
      <c r="FL22" s="9">
        <v>1</v>
      </c>
      <c r="FM22" s="8" t="s">
        <v>9</v>
      </c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</row>
    <row r="23" spans="2:188" ht="15.75" x14ac:dyDescent="0.25">
      <c r="B23" s="2" t="s">
        <v>22</v>
      </c>
      <c r="C23" s="2"/>
      <c r="D23" s="2"/>
      <c r="E23" s="2"/>
      <c r="F23" s="2"/>
      <c r="G23" s="2"/>
      <c r="H23" s="5">
        <v>0</v>
      </c>
      <c r="I23" s="6">
        <v>0</v>
      </c>
      <c r="J23" s="2"/>
      <c r="K23" s="2"/>
      <c r="L23" s="2"/>
      <c r="M23" s="2"/>
      <c r="O23" s="2" t="s">
        <v>22</v>
      </c>
      <c r="P23" s="2"/>
      <c r="Q23" s="2"/>
      <c r="R23" s="2"/>
      <c r="S23" s="2"/>
      <c r="T23" s="2"/>
      <c r="U23" s="5">
        <v>0</v>
      </c>
      <c r="V23" s="6">
        <v>0</v>
      </c>
      <c r="W23" s="2"/>
      <c r="X23" s="2"/>
      <c r="Y23" s="2"/>
      <c r="Z23" s="2"/>
      <c r="AB23" s="2" t="s">
        <v>22</v>
      </c>
      <c r="AC23" s="2"/>
      <c r="AD23" s="2"/>
      <c r="AE23" s="2"/>
      <c r="AF23" s="2"/>
      <c r="AG23" s="2"/>
      <c r="AH23" s="5">
        <v>0</v>
      </c>
      <c r="AI23" s="6">
        <v>0</v>
      </c>
      <c r="AJ23" s="2"/>
      <c r="AK23" s="2"/>
      <c r="AL23" s="2"/>
      <c r="AM23" s="2"/>
      <c r="AO23" s="2" t="s">
        <v>22</v>
      </c>
      <c r="AP23" s="2"/>
      <c r="AQ23" s="2"/>
      <c r="AR23" s="2"/>
      <c r="AS23" s="2"/>
      <c r="AT23" s="2"/>
      <c r="AU23" s="5">
        <v>1</v>
      </c>
      <c r="AV23" s="6">
        <v>4.6168051708217911E-4</v>
      </c>
      <c r="AW23" s="2"/>
      <c r="AX23" s="2"/>
      <c r="AY23" s="2"/>
      <c r="AZ23" s="2"/>
      <c r="BB23" s="2" t="s">
        <v>22</v>
      </c>
      <c r="BC23" s="2"/>
      <c r="BD23" s="2"/>
      <c r="BE23" s="2"/>
      <c r="BF23" s="2"/>
      <c r="BG23" s="2"/>
      <c r="BH23" s="5">
        <v>0</v>
      </c>
      <c r="BI23" s="6">
        <v>0</v>
      </c>
      <c r="BJ23" s="2"/>
      <c r="BK23" s="2"/>
      <c r="BL23" s="2"/>
      <c r="BM23" s="2"/>
      <c r="BO23" s="2" t="s">
        <v>22</v>
      </c>
      <c r="BP23" s="2"/>
      <c r="BQ23" s="2"/>
      <c r="BR23" s="2"/>
      <c r="BS23" s="2"/>
      <c r="BT23" s="2"/>
      <c r="BU23" s="5">
        <v>0</v>
      </c>
      <c r="BV23" s="6">
        <v>0</v>
      </c>
      <c r="BW23" s="2"/>
      <c r="BX23" s="2"/>
      <c r="BY23" s="2"/>
      <c r="BZ23" s="2"/>
      <c r="CB23" s="2" t="s">
        <v>22</v>
      </c>
      <c r="CC23" s="2"/>
      <c r="CD23" s="2"/>
      <c r="CE23" s="2"/>
      <c r="CF23" s="2"/>
      <c r="CG23" s="2"/>
      <c r="CH23" s="5">
        <v>0</v>
      </c>
      <c r="CI23" s="6">
        <v>0</v>
      </c>
      <c r="CJ23" s="2"/>
      <c r="CK23" s="2"/>
      <c r="CL23" s="2"/>
      <c r="CM23" s="2"/>
      <c r="CO23" s="2" t="s">
        <v>22</v>
      </c>
      <c r="CP23" s="2"/>
      <c r="CQ23" s="2"/>
      <c r="CR23" s="2"/>
      <c r="CS23" s="2"/>
      <c r="CT23" s="2"/>
      <c r="CU23" s="5">
        <v>0</v>
      </c>
      <c r="CV23" s="6">
        <v>0</v>
      </c>
      <c r="CW23" s="2"/>
      <c r="CX23" s="2"/>
      <c r="CY23" s="2"/>
      <c r="CZ23" s="2"/>
      <c r="DB23" s="2" t="s">
        <v>22</v>
      </c>
      <c r="DC23" s="2"/>
      <c r="DD23" s="2"/>
      <c r="DE23" s="2"/>
      <c r="DF23" s="2"/>
      <c r="DG23" s="2"/>
      <c r="DH23" s="5">
        <v>0</v>
      </c>
      <c r="DI23" s="6">
        <v>0</v>
      </c>
      <c r="DJ23" s="2"/>
      <c r="DK23" s="2"/>
      <c r="DL23" s="2"/>
      <c r="DM23" s="2"/>
      <c r="DO23" s="2" t="s">
        <v>22</v>
      </c>
      <c r="DP23" s="2"/>
      <c r="DQ23" s="2"/>
      <c r="DR23" s="2"/>
      <c r="DS23" s="2"/>
      <c r="DT23" s="2"/>
      <c r="DU23" s="5">
        <v>3</v>
      </c>
      <c r="DV23" s="6">
        <v>1.4258555133079848E-3</v>
      </c>
      <c r="DW23" s="2"/>
      <c r="DX23" s="2"/>
      <c r="DY23" s="2"/>
      <c r="DZ23" s="2"/>
      <c r="EB23" s="2" t="s">
        <v>22</v>
      </c>
      <c r="EC23" s="2"/>
      <c r="ED23" s="2"/>
      <c r="EE23" s="2"/>
      <c r="EF23" s="2"/>
      <c r="EG23" s="2"/>
      <c r="EH23" s="5">
        <v>0</v>
      </c>
      <c r="EI23" s="6">
        <v>0</v>
      </c>
      <c r="EJ23" s="2"/>
      <c r="EK23" s="2"/>
      <c r="EL23" s="2"/>
      <c r="EM23" s="2"/>
      <c r="EO23" s="2" t="s">
        <v>22</v>
      </c>
      <c r="EP23" s="2"/>
      <c r="EQ23" s="2"/>
      <c r="ER23" s="2"/>
      <c r="ES23" s="2"/>
      <c r="ET23" s="2"/>
      <c r="EU23" s="5">
        <v>0</v>
      </c>
      <c r="EV23" s="6">
        <v>0</v>
      </c>
      <c r="EW23" s="2"/>
      <c r="EX23" s="2"/>
      <c r="EY23" s="2"/>
      <c r="EZ23" s="2"/>
      <c r="FB23" s="2" t="s">
        <v>22</v>
      </c>
      <c r="FC23" s="2"/>
      <c r="FD23" s="2"/>
      <c r="FE23" s="2"/>
      <c r="FF23" s="2"/>
      <c r="FG23" s="2"/>
      <c r="FH23" s="5">
        <f t="shared" si="5"/>
        <v>4</v>
      </c>
      <c r="FI23" s="6">
        <f t="shared" si="6"/>
        <v>1.4965579167913799E-4</v>
      </c>
      <c r="FJ23" s="2"/>
      <c r="FK23" s="2"/>
      <c r="FL23" s="2"/>
      <c r="FM23" s="2"/>
      <c r="FO23" s="13"/>
      <c r="FP23" s="58" t="s">
        <v>140</v>
      </c>
      <c r="FQ23" s="59"/>
      <c r="FR23" s="59"/>
      <c r="FS23" s="38">
        <v>1.1842165634319799</v>
      </c>
      <c r="FT23" s="38">
        <v>1.2589447306139496</v>
      </c>
      <c r="FU23" s="38">
        <v>1.2240989779451319</v>
      </c>
      <c r="FV23" s="38">
        <v>1.1687922705314009</v>
      </c>
      <c r="FW23" s="38">
        <v>1.2182571866270162</v>
      </c>
      <c r="FX23" s="38">
        <v>1.1980680250020295</v>
      </c>
      <c r="FY23" s="38">
        <v>1.157786723498303</v>
      </c>
      <c r="FZ23" s="38">
        <v>1.1691094471881471</v>
      </c>
      <c r="GA23" s="38">
        <v>1.2161659956642923</v>
      </c>
      <c r="GB23" s="38">
        <v>1.2282100632389332</v>
      </c>
      <c r="GC23" s="38">
        <v>1.2549999999999999</v>
      </c>
      <c r="GD23" s="38">
        <v>1.2312254688181421</v>
      </c>
      <c r="GE23" s="39">
        <v>1.2091562877132771</v>
      </c>
      <c r="GF23" s="13"/>
    </row>
    <row r="24" spans="2:188" x14ac:dyDescent="0.25">
      <c r="B24" s="2" t="s">
        <v>23</v>
      </c>
      <c r="C24" s="2"/>
      <c r="D24" s="2"/>
      <c r="E24" s="2"/>
      <c r="F24" s="2"/>
      <c r="G24" s="2"/>
      <c r="H24" s="10">
        <v>2241</v>
      </c>
      <c r="I24" s="11">
        <v>1</v>
      </c>
      <c r="J24" s="2"/>
      <c r="K24" s="2"/>
      <c r="L24" s="2"/>
      <c r="M24" s="2"/>
      <c r="O24" s="2" t="s">
        <v>23</v>
      </c>
      <c r="P24" s="2"/>
      <c r="Q24" s="2"/>
      <c r="R24" s="2"/>
      <c r="S24" s="2"/>
      <c r="T24" s="2"/>
      <c r="U24" s="10">
        <v>2036</v>
      </c>
      <c r="V24" s="11">
        <v>1</v>
      </c>
      <c r="W24" s="2"/>
      <c r="X24" s="2"/>
      <c r="Y24" s="2"/>
      <c r="Z24" s="2"/>
      <c r="AB24" s="2" t="s">
        <v>23</v>
      </c>
      <c r="AC24" s="2"/>
      <c r="AD24" s="2"/>
      <c r="AE24" s="2"/>
      <c r="AF24" s="2"/>
      <c r="AG24" s="2"/>
      <c r="AH24" s="10">
        <v>2261</v>
      </c>
      <c r="AI24" s="11">
        <v>1</v>
      </c>
      <c r="AJ24" s="2"/>
      <c r="AK24" s="2"/>
      <c r="AL24" s="2"/>
      <c r="AM24" s="2"/>
      <c r="AO24" s="2" t="s">
        <v>23</v>
      </c>
      <c r="AP24" s="2"/>
      <c r="AQ24" s="2"/>
      <c r="AR24" s="2"/>
      <c r="AS24" s="2"/>
      <c r="AT24" s="2"/>
      <c r="AU24" s="10">
        <v>2166</v>
      </c>
      <c r="AV24" s="11">
        <v>1</v>
      </c>
      <c r="AW24" s="2"/>
      <c r="AX24" s="2"/>
      <c r="AY24" s="2"/>
      <c r="AZ24" s="2"/>
      <c r="BB24" s="2" t="s">
        <v>23</v>
      </c>
      <c r="BC24" s="2"/>
      <c r="BD24" s="2"/>
      <c r="BE24" s="2"/>
      <c r="BF24" s="2"/>
      <c r="BG24" s="2"/>
      <c r="BH24" s="10">
        <v>2418</v>
      </c>
      <c r="BI24" s="11">
        <v>1</v>
      </c>
      <c r="BJ24" s="2"/>
      <c r="BK24" s="2"/>
      <c r="BL24" s="2"/>
      <c r="BM24" s="2"/>
      <c r="BO24" s="2" t="s">
        <v>23</v>
      </c>
      <c r="BP24" s="2"/>
      <c r="BQ24" s="2"/>
      <c r="BR24" s="2"/>
      <c r="BS24" s="2"/>
      <c r="BT24" s="2"/>
      <c r="BU24" s="10">
        <v>2752</v>
      </c>
      <c r="BV24" s="11">
        <v>1</v>
      </c>
      <c r="BW24" s="2"/>
      <c r="BX24" s="2"/>
      <c r="BY24" s="2"/>
      <c r="BZ24" s="2"/>
      <c r="CB24" s="2" t="s">
        <v>23</v>
      </c>
      <c r="CC24" s="2"/>
      <c r="CD24" s="2"/>
      <c r="CE24" s="2"/>
      <c r="CF24" s="2"/>
      <c r="CG24" s="2"/>
      <c r="CH24" s="10">
        <v>2405</v>
      </c>
      <c r="CI24" s="11">
        <v>1</v>
      </c>
      <c r="CJ24" s="2"/>
      <c r="CK24" s="2"/>
      <c r="CL24" s="2"/>
      <c r="CM24" s="2"/>
      <c r="CO24" s="2" t="s">
        <v>23</v>
      </c>
      <c r="CP24" s="2"/>
      <c r="CQ24" s="2"/>
      <c r="CR24" s="2"/>
      <c r="CS24" s="2"/>
      <c r="CT24" s="2"/>
      <c r="CU24" s="10">
        <v>2240</v>
      </c>
      <c r="CV24" s="11">
        <v>1</v>
      </c>
      <c r="CW24" s="2"/>
      <c r="CX24" s="2"/>
      <c r="CY24" s="2"/>
      <c r="CZ24" s="2"/>
      <c r="DB24" s="2" t="s">
        <v>23</v>
      </c>
      <c r="DC24" s="2"/>
      <c r="DD24" s="2"/>
      <c r="DE24" s="2"/>
      <c r="DF24" s="2"/>
      <c r="DG24" s="2"/>
      <c r="DH24" s="10">
        <v>2274</v>
      </c>
      <c r="DI24" s="11">
        <v>1</v>
      </c>
      <c r="DJ24" s="2"/>
      <c r="DK24" s="2"/>
      <c r="DL24" s="2"/>
      <c r="DM24" s="2"/>
      <c r="DO24" s="2" t="s">
        <v>23</v>
      </c>
      <c r="DP24" s="2"/>
      <c r="DQ24" s="2"/>
      <c r="DR24" s="2"/>
      <c r="DS24" s="2"/>
      <c r="DT24" s="2"/>
      <c r="DU24" s="10">
        <v>2104</v>
      </c>
      <c r="DV24" s="11">
        <v>1</v>
      </c>
      <c r="DW24" s="2"/>
      <c r="DX24" s="2"/>
      <c r="DY24" s="2"/>
      <c r="DZ24" s="2"/>
      <c r="EB24" s="2" t="s">
        <v>23</v>
      </c>
      <c r="EC24" s="2"/>
      <c r="ED24" s="2"/>
      <c r="EE24" s="2"/>
      <c r="EF24" s="2"/>
      <c r="EG24" s="2"/>
      <c r="EH24" s="10">
        <v>1705</v>
      </c>
      <c r="EI24" s="11">
        <v>1</v>
      </c>
      <c r="EJ24" s="2"/>
      <c r="EK24" s="2"/>
      <c r="EL24" s="2"/>
      <c r="EM24" s="2"/>
      <c r="EO24" s="2" t="s">
        <v>23</v>
      </c>
      <c r="EP24" s="2"/>
      <c r="EQ24" s="2"/>
      <c r="ER24" s="2"/>
      <c r="ES24" s="2"/>
      <c r="ET24" s="2"/>
      <c r="EU24" s="10">
        <v>2126</v>
      </c>
      <c r="EV24" s="11">
        <v>1</v>
      </c>
      <c r="EW24" s="2"/>
      <c r="EX24" s="2"/>
      <c r="EY24" s="2"/>
      <c r="EZ24" s="2"/>
      <c r="FB24" s="2" t="s">
        <v>23</v>
      </c>
      <c r="FC24" s="2"/>
      <c r="FD24" s="2"/>
      <c r="FE24" s="2"/>
      <c r="FF24" s="2"/>
      <c r="FG24" s="2"/>
      <c r="FH24" s="10">
        <f>SUM(FH20:FH23)</f>
        <v>26728</v>
      </c>
      <c r="FI24" s="11">
        <f>SUM(FI20:FI23)</f>
        <v>1</v>
      </c>
      <c r="FJ24" s="2"/>
      <c r="FK24" s="2"/>
      <c r="FL24" s="2"/>
      <c r="FM24" s="2"/>
    </row>
    <row r="25" spans="2:188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</row>
    <row r="26" spans="2:188" x14ac:dyDescent="0.25">
      <c r="B26" s="2" t="s">
        <v>24</v>
      </c>
      <c r="C26" s="2"/>
      <c r="D26" s="2"/>
      <c r="E26" s="2"/>
      <c r="F26" s="2"/>
      <c r="G26" s="2"/>
      <c r="H26" s="5">
        <v>1336</v>
      </c>
      <c r="I26" s="6">
        <v>0.99627143922445938</v>
      </c>
      <c r="J26" s="2"/>
      <c r="K26" s="7">
        <v>0.99627143922445938</v>
      </c>
      <c r="L26" s="7">
        <v>0.8</v>
      </c>
      <c r="M26" s="8" t="s">
        <v>9</v>
      </c>
      <c r="O26" s="2" t="s">
        <v>24</v>
      </c>
      <c r="P26" s="2"/>
      <c r="Q26" s="2"/>
      <c r="R26" s="2"/>
      <c r="S26" s="2"/>
      <c r="T26" s="2"/>
      <c r="U26" s="5">
        <v>1302</v>
      </c>
      <c r="V26" s="6">
        <v>0.99846625766871167</v>
      </c>
      <c r="W26" s="2"/>
      <c r="X26" s="7">
        <v>0.99846625766871167</v>
      </c>
      <c r="Y26" s="7">
        <v>0.8</v>
      </c>
      <c r="Z26" s="8" t="s">
        <v>9</v>
      </c>
      <c r="AB26" s="2" t="s">
        <v>24</v>
      </c>
      <c r="AC26" s="2"/>
      <c r="AD26" s="2"/>
      <c r="AE26" s="2"/>
      <c r="AF26" s="2"/>
      <c r="AG26" s="2"/>
      <c r="AH26" s="5">
        <v>1500</v>
      </c>
      <c r="AI26" s="6">
        <v>1</v>
      </c>
      <c r="AJ26" s="2"/>
      <c r="AK26" s="7">
        <v>1</v>
      </c>
      <c r="AL26" s="7">
        <v>0.8</v>
      </c>
      <c r="AM26" s="8" t="s">
        <v>9</v>
      </c>
      <c r="AO26" s="2" t="s">
        <v>24</v>
      </c>
      <c r="AP26" s="2"/>
      <c r="AQ26" s="2"/>
      <c r="AR26" s="2"/>
      <c r="AS26" s="2"/>
      <c r="AT26" s="2"/>
      <c r="AU26" s="5">
        <v>1764</v>
      </c>
      <c r="AV26" s="6">
        <v>0.99830220713073003</v>
      </c>
      <c r="AW26" s="2"/>
      <c r="AX26" s="7">
        <v>0.99830220713073003</v>
      </c>
      <c r="AY26" s="7">
        <v>0.8</v>
      </c>
      <c r="AZ26" s="8" t="s">
        <v>9</v>
      </c>
      <c r="BB26" s="2" t="s">
        <v>24</v>
      </c>
      <c r="BC26" s="2"/>
      <c r="BD26" s="2"/>
      <c r="BE26" s="2"/>
      <c r="BF26" s="2"/>
      <c r="BG26" s="2"/>
      <c r="BH26" s="5">
        <v>2011</v>
      </c>
      <c r="BI26" s="6">
        <v>0.99950298210735589</v>
      </c>
      <c r="BJ26" s="2"/>
      <c r="BK26" s="7">
        <v>0.99950298210735589</v>
      </c>
      <c r="BL26" s="7">
        <v>0.8</v>
      </c>
      <c r="BM26" s="8" t="s">
        <v>9</v>
      </c>
      <c r="BO26" s="2" t="s">
        <v>24</v>
      </c>
      <c r="BP26" s="2"/>
      <c r="BQ26" s="2"/>
      <c r="BR26" s="2"/>
      <c r="BS26" s="2"/>
      <c r="BT26" s="2"/>
      <c r="BU26" s="5">
        <v>1786</v>
      </c>
      <c r="BV26" s="6">
        <v>0.99944040290990488</v>
      </c>
      <c r="BW26" s="2"/>
      <c r="BX26" s="7">
        <v>0.99944040290990488</v>
      </c>
      <c r="BY26" s="7">
        <v>0.8</v>
      </c>
      <c r="BZ26" s="8" t="s">
        <v>9</v>
      </c>
      <c r="CB26" s="2" t="s">
        <v>24</v>
      </c>
      <c r="CC26" s="2"/>
      <c r="CD26" s="2"/>
      <c r="CE26" s="2"/>
      <c r="CF26" s="2"/>
      <c r="CG26" s="2"/>
      <c r="CH26" s="5">
        <v>1567</v>
      </c>
      <c r="CI26" s="6">
        <v>0.99808917197452229</v>
      </c>
      <c r="CJ26" s="2"/>
      <c r="CK26" s="7">
        <v>0.99808917197452229</v>
      </c>
      <c r="CL26" s="7">
        <v>0.8</v>
      </c>
      <c r="CM26" s="8" t="s">
        <v>9</v>
      </c>
      <c r="CO26" s="2" t="s">
        <v>24</v>
      </c>
      <c r="CP26" s="2"/>
      <c r="CQ26" s="2"/>
      <c r="CR26" s="2"/>
      <c r="CS26" s="2"/>
      <c r="CT26" s="2"/>
      <c r="CU26" s="5">
        <v>1814</v>
      </c>
      <c r="CV26" s="6">
        <v>0.99560922063666302</v>
      </c>
      <c r="CW26" s="2"/>
      <c r="CX26" s="7">
        <v>0.99560922063666302</v>
      </c>
      <c r="CY26" s="7">
        <v>0.8</v>
      </c>
      <c r="CZ26" s="8" t="s">
        <v>9</v>
      </c>
      <c r="DB26" s="2" t="s">
        <v>24</v>
      </c>
      <c r="DC26" s="2"/>
      <c r="DD26" s="2"/>
      <c r="DE26" s="2"/>
      <c r="DF26" s="2"/>
      <c r="DG26" s="2"/>
      <c r="DH26" s="5">
        <v>2087</v>
      </c>
      <c r="DI26" s="6">
        <v>0.99570610687022898</v>
      </c>
      <c r="DJ26" s="2"/>
      <c r="DK26" s="7">
        <v>0.99570610687022898</v>
      </c>
      <c r="DL26" s="7">
        <v>0.8</v>
      </c>
      <c r="DM26" s="8" t="s">
        <v>9</v>
      </c>
      <c r="DO26" s="2" t="s">
        <v>24</v>
      </c>
      <c r="DP26" s="2"/>
      <c r="DQ26" s="2"/>
      <c r="DR26" s="2"/>
      <c r="DS26" s="2"/>
      <c r="DT26" s="2"/>
      <c r="DU26" s="5">
        <v>1854</v>
      </c>
      <c r="DV26" s="6">
        <f>+DU26/$DU$30</f>
        <v>0.99946091644204849</v>
      </c>
      <c r="DW26" s="2"/>
      <c r="DX26" s="7">
        <v>0.99945975148568345</v>
      </c>
      <c r="DY26" s="7">
        <v>0.8</v>
      </c>
      <c r="DZ26" s="8" t="s">
        <v>9</v>
      </c>
      <c r="EB26" s="2" t="s">
        <v>24</v>
      </c>
      <c r="EC26" s="2"/>
      <c r="ED26" s="2"/>
      <c r="EE26" s="2"/>
      <c r="EF26" s="2"/>
      <c r="EG26" s="2"/>
      <c r="EH26" s="5">
        <v>1459</v>
      </c>
      <c r="EI26" s="6">
        <v>1</v>
      </c>
      <c r="EJ26" s="2"/>
      <c r="EK26" s="7">
        <v>1</v>
      </c>
      <c r="EL26" s="7">
        <v>0.8</v>
      </c>
      <c r="EM26" s="8" t="s">
        <v>9</v>
      </c>
      <c r="EO26" s="2" t="s">
        <v>24</v>
      </c>
      <c r="EP26" s="2"/>
      <c r="EQ26" s="2"/>
      <c r="ER26" s="2"/>
      <c r="ES26" s="2"/>
      <c r="ET26" s="2"/>
      <c r="EU26" s="5">
        <v>1673</v>
      </c>
      <c r="EV26" s="6">
        <f>+EU26/$EU$30</f>
        <v>0.99821002386634849</v>
      </c>
      <c r="EW26" s="2"/>
      <c r="EX26" s="7">
        <v>0.99820681410639567</v>
      </c>
      <c r="EY26" s="7">
        <v>0.8</v>
      </c>
      <c r="EZ26" s="8" t="s">
        <v>9</v>
      </c>
      <c r="FB26" s="2" t="s">
        <v>24</v>
      </c>
      <c r="FC26" s="2"/>
      <c r="FD26" s="2"/>
      <c r="FE26" s="2"/>
      <c r="FF26" s="2"/>
      <c r="FG26" s="2"/>
      <c r="FH26" s="5">
        <f>+H26+U26+AH26+AU26+BH26+BU26+CH26+CU26+DH26+DU26+EH26+EU26</f>
        <v>20153</v>
      </c>
      <c r="FI26" s="6">
        <f>+FH26/$FH$30</f>
        <v>0.99821685076031508</v>
      </c>
      <c r="FJ26" s="2"/>
      <c r="FK26" s="7">
        <f>+FI26</f>
        <v>0.99821685076031508</v>
      </c>
      <c r="FL26" s="7">
        <v>0.8</v>
      </c>
      <c r="FM26" s="8" t="s">
        <v>9</v>
      </c>
    </row>
    <row r="27" spans="2:188" x14ac:dyDescent="0.25">
      <c r="B27" s="2" t="s">
        <v>25</v>
      </c>
      <c r="C27" s="2"/>
      <c r="D27" s="2"/>
      <c r="E27" s="2"/>
      <c r="F27" s="2"/>
      <c r="G27" s="2"/>
      <c r="H27" s="5">
        <v>3</v>
      </c>
      <c r="I27" s="6">
        <v>2.2371364653243847E-3</v>
      </c>
      <c r="J27" s="2"/>
      <c r="K27" s="7">
        <v>0.99850857568978379</v>
      </c>
      <c r="L27" s="9">
        <v>0.9</v>
      </c>
      <c r="M27" s="8" t="s">
        <v>9</v>
      </c>
      <c r="O27" s="2" t="s">
        <v>25</v>
      </c>
      <c r="P27" s="2"/>
      <c r="Q27" s="2"/>
      <c r="R27" s="2"/>
      <c r="S27" s="2"/>
      <c r="T27" s="2"/>
      <c r="U27" s="5">
        <v>2</v>
      </c>
      <c r="V27" s="6">
        <v>1.5337423312883436E-3</v>
      </c>
      <c r="W27" s="2"/>
      <c r="X27" s="7">
        <v>1</v>
      </c>
      <c r="Y27" s="9">
        <v>0.9</v>
      </c>
      <c r="Z27" s="8" t="s">
        <v>9</v>
      </c>
      <c r="AB27" s="2" t="s">
        <v>25</v>
      </c>
      <c r="AC27" s="2"/>
      <c r="AD27" s="2"/>
      <c r="AE27" s="2"/>
      <c r="AF27" s="2"/>
      <c r="AG27" s="2"/>
      <c r="AH27" s="5">
        <v>0</v>
      </c>
      <c r="AI27" s="6">
        <v>0</v>
      </c>
      <c r="AJ27" s="2"/>
      <c r="AK27" s="7">
        <v>1</v>
      </c>
      <c r="AL27" s="9">
        <v>0.9</v>
      </c>
      <c r="AM27" s="8" t="s">
        <v>9</v>
      </c>
      <c r="AO27" s="2" t="s">
        <v>25</v>
      </c>
      <c r="AP27" s="2"/>
      <c r="AQ27" s="2"/>
      <c r="AR27" s="2"/>
      <c r="AS27" s="2"/>
      <c r="AT27" s="2"/>
      <c r="AU27" s="5">
        <v>1</v>
      </c>
      <c r="AV27" s="6">
        <v>5.6593095642331638E-4</v>
      </c>
      <c r="AW27" s="2"/>
      <c r="AX27" s="7">
        <v>0.99886813808715336</v>
      </c>
      <c r="AY27" s="9">
        <v>0.9</v>
      </c>
      <c r="AZ27" s="8" t="s">
        <v>9</v>
      </c>
      <c r="BB27" s="2" t="s">
        <v>25</v>
      </c>
      <c r="BC27" s="2"/>
      <c r="BD27" s="2"/>
      <c r="BE27" s="2"/>
      <c r="BF27" s="2"/>
      <c r="BG27" s="2"/>
      <c r="BH27" s="5">
        <v>1</v>
      </c>
      <c r="BI27" s="6">
        <v>4.9701789264413514E-4</v>
      </c>
      <c r="BJ27" s="2"/>
      <c r="BK27" s="7">
        <v>1</v>
      </c>
      <c r="BL27" s="9">
        <v>0.9</v>
      </c>
      <c r="BM27" s="8" t="s">
        <v>9</v>
      </c>
      <c r="BO27" s="2" t="s">
        <v>25</v>
      </c>
      <c r="BP27" s="2"/>
      <c r="BQ27" s="2"/>
      <c r="BR27" s="2"/>
      <c r="BS27" s="2"/>
      <c r="BT27" s="2"/>
      <c r="BU27" s="5">
        <v>1</v>
      </c>
      <c r="BV27" s="6">
        <v>5.5959709009513155E-4</v>
      </c>
      <c r="BW27" s="2"/>
      <c r="BX27" s="7">
        <v>1</v>
      </c>
      <c r="BY27" s="9">
        <v>0.9</v>
      </c>
      <c r="BZ27" s="8" t="s">
        <v>9</v>
      </c>
      <c r="CB27" s="2" t="s">
        <v>25</v>
      </c>
      <c r="CC27" s="2"/>
      <c r="CD27" s="2"/>
      <c r="CE27" s="2"/>
      <c r="CF27" s="2"/>
      <c r="CG27" s="2"/>
      <c r="CH27" s="5">
        <v>3</v>
      </c>
      <c r="CI27" s="6">
        <v>1.910828025477707E-3</v>
      </c>
      <c r="CJ27" s="2"/>
      <c r="CK27" s="7">
        <v>1</v>
      </c>
      <c r="CL27" s="9">
        <v>0.9</v>
      </c>
      <c r="CM27" s="8" t="s">
        <v>9</v>
      </c>
      <c r="CO27" s="2" t="s">
        <v>25</v>
      </c>
      <c r="CP27" s="2"/>
      <c r="CQ27" s="2"/>
      <c r="CR27" s="2"/>
      <c r="CS27" s="2"/>
      <c r="CT27" s="2"/>
      <c r="CU27" s="5">
        <v>8</v>
      </c>
      <c r="CV27" s="6">
        <v>4.3907793633369925E-3</v>
      </c>
      <c r="CW27" s="2"/>
      <c r="CX27" s="7">
        <v>1</v>
      </c>
      <c r="CY27" s="9">
        <v>0.9</v>
      </c>
      <c r="CZ27" s="8" t="s">
        <v>9</v>
      </c>
      <c r="DB27" s="2" t="s">
        <v>25</v>
      </c>
      <c r="DC27" s="2"/>
      <c r="DD27" s="2"/>
      <c r="DE27" s="2"/>
      <c r="DF27" s="2"/>
      <c r="DG27" s="2"/>
      <c r="DH27" s="5">
        <v>9</v>
      </c>
      <c r="DI27" s="6">
        <v>4.2938931297709926E-3</v>
      </c>
      <c r="DJ27" s="2"/>
      <c r="DK27" s="7">
        <v>1</v>
      </c>
      <c r="DL27" s="9">
        <v>0.9</v>
      </c>
      <c r="DM27" s="8" t="s">
        <v>9</v>
      </c>
      <c r="DO27" s="2" t="s">
        <v>25</v>
      </c>
      <c r="DP27" s="2"/>
      <c r="DQ27" s="2"/>
      <c r="DR27" s="2"/>
      <c r="DS27" s="2"/>
      <c r="DT27" s="2"/>
      <c r="DU27" s="5">
        <v>1</v>
      </c>
      <c r="DV27" s="6">
        <f t="shared" ref="DV27:DV29" si="7">+DU27/$DU$30</f>
        <v>5.3908355795148253E-4</v>
      </c>
      <c r="DW27" s="2"/>
      <c r="DX27" s="7">
        <v>1</v>
      </c>
      <c r="DY27" s="9">
        <v>0.9</v>
      </c>
      <c r="DZ27" s="8" t="s">
        <v>9</v>
      </c>
      <c r="EB27" s="2" t="s">
        <v>25</v>
      </c>
      <c r="EC27" s="2"/>
      <c r="ED27" s="2"/>
      <c r="EE27" s="2"/>
      <c r="EF27" s="2"/>
      <c r="EG27" s="2"/>
      <c r="EH27" s="5">
        <v>0</v>
      </c>
      <c r="EI27" s="6">
        <v>0</v>
      </c>
      <c r="EJ27" s="2"/>
      <c r="EK27" s="7">
        <v>1</v>
      </c>
      <c r="EL27" s="9">
        <v>0.9</v>
      </c>
      <c r="EM27" s="8" t="s">
        <v>9</v>
      </c>
      <c r="EO27" s="2" t="s">
        <v>25</v>
      </c>
      <c r="EP27" s="2"/>
      <c r="EQ27" s="2"/>
      <c r="ER27" s="2"/>
      <c r="ES27" s="2"/>
      <c r="ET27" s="2"/>
      <c r="EU27" s="5">
        <v>3</v>
      </c>
      <c r="EV27" s="6">
        <f t="shared" ref="EV27:EV29" si="8">+EU27/$EU$30</f>
        <v>1.7899761336515514E-3</v>
      </c>
      <c r="EW27" s="2"/>
      <c r="EX27" s="7">
        <v>1</v>
      </c>
      <c r="EY27" s="9">
        <v>0.9</v>
      </c>
      <c r="EZ27" s="8" t="s">
        <v>9</v>
      </c>
      <c r="FB27" s="2" t="s">
        <v>25</v>
      </c>
      <c r="FC27" s="2"/>
      <c r="FD27" s="2"/>
      <c r="FE27" s="2"/>
      <c r="FF27" s="2"/>
      <c r="FG27" s="2"/>
      <c r="FH27" s="5">
        <f t="shared" ref="FH27:FH29" si="9">+H27+U27+AH27+AU27+BH27+BU27+CH27+CU27+DH27+DU27+EH27+EU27</f>
        <v>32</v>
      </c>
      <c r="FI27" s="6">
        <f t="shared" ref="FI27:FI29" si="10">+FH27/$FH$30</f>
        <v>1.5850215463866463E-3</v>
      </c>
      <c r="FJ27" s="2"/>
      <c r="FK27" s="7">
        <f>+FI26+FI27</f>
        <v>0.9998018723067017</v>
      </c>
      <c r="FL27" s="9">
        <v>0.9</v>
      </c>
      <c r="FM27" s="8" t="s">
        <v>9</v>
      </c>
    </row>
    <row r="28" spans="2:188" x14ac:dyDescent="0.25">
      <c r="B28" s="2" t="s">
        <v>26</v>
      </c>
      <c r="C28" s="2"/>
      <c r="D28" s="2"/>
      <c r="E28" s="2"/>
      <c r="F28" s="2"/>
      <c r="G28" s="2"/>
      <c r="H28" s="5">
        <v>2</v>
      </c>
      <c r="I28" s="6">
        <v>1.4914243102162564E-3</v>
      </c>
      <c r="J28" s="2"/>
      <c r="K28" s="7">
        <v>1</v>
      </c>
      <c r="L28" s="9">
        <v>1</v>
      </c>
      <c r="M28" s="8" t="s">
        <v>9</v>
      </c>
      <c r="O28" s="2" t="s">
        <v>26</v>
      </c>
      <c r="P28" s="2"/>
      <c r="Q28" s="2"/>
      <c r="R28" s="2"/>
      <c r="S28" s="2"/>
      <c r="T28" s="2"/>
      <c r="U28" s="5">
        <v>0</v>
      </c>
      <c r="V28" s="6">
        <v>0</v>
      </c>
      <c r="W28" s="2"/>
      <c r="X28" s="7">
        <v>1</v>
      </c>
      <c r="Y28" s="9">
        <v>1</v>
      </c>
      <c r="Z28" s="8" t="s">
        <v>9</v>
      </c>
      <c r="AB28" s="2" t="s">
        <v>26</v>
      </c>
      <c r="AC28" s="2"/>
      <c r="AD28" s="2"/>
      <c r="AE28" s="2"/>
      <c r="AF28" s="2"/>
      <c r="AG28" s="2"/>
      <c r="AH28" s="5">
        <v>0</v>
      </c>
      <c r="AI28" s="6">
        <v>0</v>
      </c>
      <c r="AJ28" s="2"/>
      <c r="AK28" s="7">
        <v>1</v>
      </c>
      <c r="AL28" s="9">
        <v>1</v>
      </c>
      <c r="AM28" s="8" t="s">
        <v>9</v>
      </c>
      <c r="AO28" s="2" t="s">
        <v>26</v>
      </c>
      <c r="AP28" s="2"/>
      <c r="AQ28" s="2"/>
      <c r="AR28" s="2"/>
      <c r="AS28" s="2"/>
      <c r="AT28" s="2"/>
      <c r="AU28" s="5">
        <v>2</v>
      </c>
      <c r="AV28" s="6">
        <v>1.1318619128466328E-3</v>
      </c>
      <c r="AW28" s="2"/>
      <c r="AX28" s="7">
        <v>1</v>
      </c>
      <c r="AY28" s="9">
        <v>1</v>
      </c>
      <c r="AZ28" s="8" t="s">
        <v>9</v>
      </c>
      <c r="BB28" s="2" t="s">
        <v>26</v>
      </c>
      <c r="BC28" s="2"/>
      <c r="BD28" s="2"/>
      <c r="BE28" s="2"/>
      <c r="BF28" s="2"/>
      <c r="BG28" s="2"/>
      <c r="BH28" s="5">
        <v>0</v>
      </c>
      <c r="BI28" s="6">
        <v>0</v>
      </c>
      <c r="BJ28" s="2"/>
      <c r="BK28" s="7">
        <v>1</v>
      </c>
      <c r="BL28" s="9">
        <v>1</v>
      </c>
      <c r="BM28" s="8" t="s">
        <v>9</v>
      </c>
      <c r="BO28" s="2" t="s">
        <v>26</v>
      </c>
      <c r="BP28" s="2"/>
      <c r="BQ28" s="2"/>
      <c r="BR28" s="2"/>
      <c r="BS28" s="2"/>
      <c r="BT28" s="2"/>
      <c r="BU28" s="5">
        <v>0</v>
      </c>
      <c r="BV28" s="6">
        <v>0</v>
      </c>
      <c r="BW28" s="2"/>
      <c r="BX28" s="7">
        <v>1</v>
      </c>
      <c r="BY28" s="9">
        <v>1</v>
      </c>
      <c r="BZ28" s="8" t="s">
        <v>9</v>
      </c>
      <c r="CB28" s="2" t="s">
        <v>26</v>
      </c>
      <c r="CC28" s="2"/>
      <c r="CD28" s="2"/>
      <c r="CE28" s="2"/>
      <c r="CF28" s="2"/>
      <c r="CG28" s="2"/>
      <c r="CH28" s="5">
        <v>0</v>
      </c>
      <c r="CI28" s="6">
        <v>0</v>
      </c>
      <c r="CJ28" s="2"/>
      <c r="CK28" s="7">
        <v>1</v>
      </c>
      <c r="CL28" s="9">
        <v>1</v>
      </c>
      <c r="CM28" s="8" t="s">
        <v>9</v>
      </c>
      <c r="CO28" s="2" t="s">
        <v>26</v>
      </c>
      <c r="CP28" s="2"/>
      <c r="CQ28" s="2"/>
      <c r="CR28" s="2"/>
      <c r="CS28" s="2"/>
      <c r="CT28" s="2"/>
      <c r="CU28" s="5">
        <v>0</v>
      </c>
      <c r="CV28" s="6">
        <v>0</v>
      </c>
      <c r="CW28" s="2"/>
      <c r="CX28" s="7">
        <v>1</v>
      </c>
      <c r="CY28" s="9">
        <v>1</v>
      </c>
      <c r="CZ28" s="8" t="s">
        <v>9</v>
      </c>
      <c r="DB28" s="2" t="s">
        <v>26</v>
      </c>
      <c r="DC28" s="2"/>
      <c r="DD28" s="2"/>
      <c r="DE28" s="2"/>
      <c r="DF28" s="2"/>
      <c r="DG28" s="2"/>
      <c r="DH28" s="5">
        <v>0</v>
      </c>
      <c r="DI28" s="6">
        <v>0</v>
      </c>
      <c r="DJ28" s="2"/>
      <c r="DK28" s="7">
        <v>1</v>
      </c>
      <c r="DL28" s="9">
        <v>1</v>
      </c>
      <c r="DM28" s="8" t="s">
        <v>9</v>
      </c>
      <c r="DO28" s="2" t="s">
        <v>26</v>
      </c>
      <c r="DP28" s="2"/>
      <c r="DQ28" s="2"/>
      <c r="DR28" s="2"/>
      <c r="DS28" s="2"/>
      <c r="DT28" s="2"/>
      <c r="DU28" s="5">
        <v>0</v>
      </c>
      <c r="DV28" s="6">
        <f t="shared" si="7"/>
        <v>0</v>
      </c>
      <c r="DW28" s="2"/>
      <c r="DX28" s="7">
        <v>1</v>
      </c>
      <c r="DY28" s="9">
        <v>1</v>
      </c>
      <c r="DZ28" s="8" t="s">
        <v>9</v>
      </c>
      <c r="EB28" s="2" t="s">
        <v>26</v>
      </c>
      <c r="EC28" s="2"/>
      <c r="ED28" s="2"/>
      <c r="EE28" s="2"/>
      <c r="EF28" s="2"/>
      <c r="EG28" s="2"/>
      <c r="EH28" s="5">
        <v>0</v>
      </c>
      <c r="EI28" s="6">
        <v>0</v>
      </c>
      <c r="EJ28" s="2"/>
      <c r="EK28" s="7">
        <v>1</v>
      </c>
      <c r="EL28" s="9">
        <v>1</v>
      </c>
      <c r="EM28" s="8" t="s">
        <v>9</v>
      </c>
      <c r="EO28" s="2" t="s">
        <v>26</v>
      </c>
      <c r="EP28" s="2"/>
      <c r="EQ28" s="2"/>
      <c r="ER28" s="2"/>
      <c r="ES28" s="2"/>
      <c r="ET28" s="2"/>
      <c r="EU28" s="5">
        <v>0</v>
      </c>
      <c r="EV28" s="6">
        <f t="shared" si="8"/>
        <v>0</v>
      </c>
      <c r="EW28" s="2"/>
      <c r="EX28" s="7">
        <v>1</v>
      </c>
      <c r="EY28" s="9">
        <v>1</v>
      </c>
      <c r="EZ28" s="8" t="s">
        <v>9</v>
      </c>
      <c r="FB28" s="2" t="s">
        <v>26</v>
      </c>
      <c r="FC28" s="2"/>
      <c r="FD28" s="2"/>
      <c r="FE28" s="2"/>
      <c r="FF28" s="2"/>
      <c r="FG28" s="2"/>
      <c r="FH28" s="5">
        <f t="shared" si="9"/>
        <v>4</v>
      </c>
      <c r="FI28" s="6">
        <f t="shared" si="10"/>
        <v>1.9812769329833078E-4</v>
      </c>
      <c r="FJ28" s="2"/>
      <c r="FK28" s="7">
        <f>+FI26+FI27+FI28</f>
        <v>1</v>
      </c>
      <c r="FL28" s="9">
        <v>1</v>
      </c>
      <c r="FM28" s="8" t="s">
        <v>9</v>
      </c>
    </row>
    <row r="29" spans="2:188" x14ac:dyDescent="0.25">
      <c r="B29" s="2" t="s">
        <v>27</v>
      </c>
      <c r="C29" s="2"/>
      <c r="D29" s="2"/>
      <c r="E29" s="2"/>
      <c r="F29" s="2"/>
      <c r="G29" s="2"/>
      <c r="H29" s="5">
        <v>0</v>
      </c>
      <c r="I29" s="6">
        <v>0</v>
      </c>
      <c r="J29" s="2"/>
      <c r="K29" s="2"/>
      <c r="L29" s="2"/>
      <c r="M29" s="2"/>
      <c r="O29" s="2" t="s">
        <v>27</v>
      </c>
      <c r="P29" s="2"/>
      <c r="Q29" s="2"/>
      <c r="R29" s="2"/>
      <c r="S29" s="2"/>
      <c r="T29" s="2"/>
      <c r="U29" s="5">
        <v>0</v>
      </c>
      <c r="V29" s="6">
        <v>0</v>
      </c>
      <c r="W29" s="2"/>
      <c r="X29" s="2"/>
      <c r="Y29" s="2"/>
      <c r="Z29" s="2"/>
      <c r="AB29" s="2" t="s">
        <v>27</v>
      </c>
      <c r="AC29" s="2"/>
      <c r="AD29" s="2"/>
      <c r="AE29" s="2"/>
      <c r="AF29" s="2"/>
      <c r="AG29" s="2"/>
      <c r="AH29" s="5">
        <v>0</v>
      </c>
      <c r="AI29" s="6">
        <v>0</v>
      </c>
      <c r="AJ29" s="2"/>
      <c r="AK29" s="2"/>
      <c r="AL29" s="2"/>
      <c r="AM29" s="2"/>
      <c r="AO29" s="2" t="s">
        <v>27</v>
      </c>
      <c r="AP29" s="2"/>
      <c r="AQ29" s="2"/>
      <c r="AR29" s="2"/>
      <c r="AS29" s="2"/>
      <c r="AT29" s="2"/>
      <c r="AU29" s="5">
        <v>0</v>
      </c>
      <c r="AV29" s="6">
        <v>0</v>
      </c>
      <c r="AW29" s="2"/>
      <c r="AX29" s="2"/>
      <c r="AY29" s="2"/>
      <c r="AZ29" s="2"/>
      <c r="BB29" s="2" t="s">
        <v>27</v>
      </c>
      <c r="BC29" s="2"/>
      <c r="BD29" s="2"/>
      <c r="BE29" s="2"/>
      <c r="BF29" s="2"/>
      <c r="BG29" s="2"/>
      <c r="BH29" s="5">
        <v>0</v>
      </c>
      <c r="BI29" s="6">
        <v>0</v>
      </c>
      <c r="BJ29" s="2"/>
      <c r="BK29" s="2"/>
      <c r="BL29" s="2"/>
      <c r="BM29" s="2"/>
      <c r="BO29" s="2" t="s">
        <v>27</v>
      </c>
      <c r="BP29" s="2"/>
      <c r="BQ29" s="2"/>
      <c r="BR29" s="2"/>
      <c r="BS29" s="2"/>
      <c r="BT29" s="2"/>
      <c r="BU29" s="5">
        <v>0</v>
      </c>
      <c r="BV29" s="6">
        <v>0</v>
      </c>
      <c r="BW29" s="2"/>
      <c r="BX29" s="2"/>
      <c r="BY29" s="2"/>
      <c r="BZ29" s="2"/>
      <c r="CB29" s="2" t="s">
        <v>27</v>
      </c>
      <c r="CC29" s="2"/>
      <c r="CD29" s="2"/>
      <c r="CE29" s="2"/>
      <c r="CF29" s="2"/>
      <c r="CG29" s="2"/>
      <c r="CH29" s="5">
        <v>0</v>
      </c>
      <c r="CI29" s="6">
        <v>0</v>
      </c>
      <c r="CJ29" s="2"/>
      <c r="CK29" s="2"/>
      <c r="CL29" s="2"/>
      <c r="CM29" s="2"/>
      <c r="CO29" s="2" t="s">
        <v>27</v>
      </c>
      <c r="CP29" s="2"/>
      <c r="CQ29" s="2"/>
      <c r="CR29" s="2"/>
      <c r="CS29" s="2"/>
      <c r="CT29" s="2"/>
      <c r="CU29" s="5">
        <v>0</v>
      </c>
      <c r="CV29" s="6">
        <v>0</v>
      </c>
      <c r="CW29" s="2"/>
      <c r="CX29" s="2"/>
      <c r="CY29" s="2"/>
      <c r="CZ29" s="2"/>
      <c r="DB29" s="2" t="s">
        <v>27</v>
      </c>
      <c r="DC29" s="2"/>
      <c r="DD29" s="2"/>
      <c r="DE29" s="2"/>
      <c r="DF29" s="2"/>
      <c r="DG29" s="2"/>
      <c r="DH29" s="5">
        <v>0</v>
      </c>
      <c r="DI29" s="6">
        <v>0</v>
      </c>
      <c r="DJ29" s="2"/>
      <c r="DK29" s="2"/>
      <c r="DL29" s="2"/>
      <c r="DM29" s="2"/>
      <c r="DO29" s="2" t="s">
        <v>27</v>
      </c>
      <c r="DP29" s="2"/>
      <c r="DQ29" s="2"/>
      <c r="DR29" s="2"/>
      <c r="DS29" s="2"/>
      <c r="DT29" s="2"/>
      <c r="DU29" s="5">
        <v>0</v>
      </c>
      <c r="DV29" s="6">
        <f t="shared" si="7"/>
        <v>0</v>
      </c>
      <c r="DW29" s="2"/>
      <c r="DX29" s="2"/>
      <c r="DY29" s="2"/>
      <c r="DZ29" s="2"/>
      <c r="EB29" s="2" t="s">
        <v>27</v>
      </c>
      <c r="EC29" s="2"/>
      <c r="ED29" s="2"/>
      <c r="EE29" s="2"/>
      <c r="EF29" s="2"/>
      <c r="EG29" s="2"/>
      <c r="EH29" s="5">
        <v>0</v>
      </c>
      <c r="EI29" s="6">
        <v>0</v>
      </c>
      <c r="EJ29" s="2"/>
      <c r="EK29" s="2"/>
      <c r="EL29" s="2"/>
      <c r="EM29" s="2"/>
      <c r="EO29" s="2" t="s">
        <v>27</v>
      </c>
      <c r="EP29" s="2"/>
      <c r="EQ29" s="2"/>
      <c r="ER29" s="2"/>
      <c r="ES29" s="2"/>
      <c r="ET29" s="2"/>
      <c r="EU29" s="5">
        <v>0</v>
      </c>
      <c r="EV29" s="6">
        <f t="shared" si="8"/>
        <v>0</v>
      </c>
      <c r="EW29" s="2"/>
      <c r="EX29" s="2"/>
      <c r="EY29" s="2"/>
      <c r="EZ29" s="2"/>
      <c r="FB29" s="2" t="s">
        <v>27</v>
      </c>
      <c r="FC29" s="2"/>
      <c r="FD29" s="2"/>
      <c r="FE29" s="2"/>
      <c r="FF29" s="2"/>
      <c r="FG29" s="2"/>
      <c r="FH29" s="5">
        <f t="shared" si="9"/>
        <v>0</v>
      </c>
      <c r="FI29" s="6">
        <f t="shared" si="10"/>
        <v>0</v>
      </c>
      <c r="FJ29" s="2"/>
      <c r="FK29" s="2"/>
      <c r="FL29" s="2"/>
      <c r="FM29" s="2"/>
    </row>
    <row r="30" spans="2:188" x14ac:dyDescent="0.25">
      <c r="B30" s="2" t="s">
        <v>28</v>
      </c>
      <c r="C30" s="2"/>
      <c r="D30" s="2"/>
      <c r="E30" s="2"/>
      <c r="F30" s="2"/>
      <c r="G30" s="2"/>
      <c r="H30" s="10">
        <v>1341</v>
      </c>
      <c r="I30" s="11">
        <v>1</v>
      </c>
      <c r="J30" s="2"/>
      <c r="K30" s="2"/>
      <c r="L30" s="2"/>
      <c r="M30" s="2"/>
      <c r="O30" s="2" t="s">
        <v>28</v>
      </c>
      <c r="P30" s="2"/>
      <c r="Q30" s="2"/>
      <c r="R30" s="2"/>
      <c r="S30" s="2"/>
      <c r="T30" s="2"/>
      <c r="U30" s="10">
        <v>1304</v>
      </c>
      <c r="V30" s="11">
        <v>1</v>
      </c>
      <c r="W30" s="2"/>
      <c r="X30" s="2"/>
      <c r="Y30" s="2"/>
      <c r="Z30" s="2"/>
      <c r="AB30" s="2" t="s">
        <v>28</v>
      </c>
      <c r="AC30" s="2"/>
      <c r="AD30" s="2"/>
      <c r="AE30" s="2"/>
      <c r="AF30" s="2"/>
      <c r="AG30" s="2"/>
      <c r="AH30" s="10">
        <v>1500</v>
      </c>
      <c r="AI30" s="11">
        <v>1</v>
      </c>
      <c r="AJ30" s="2"/>
      <c r="AK30" s="2"/>
      <c r="AL30" s="2"/>
      <c r="AM30" s="2"/>
      <c r="AO30" s="2" t="s">
        <v>28</v>
      </c>
      <c r="AP30" s="2"/>
      <c r="AQ30" s="2"/>
      <c r="AR30" s="2"/>
      <c r="AS30" s="2"/>
      <c r="AT30" s="2"/>
      <c r="AU30" s="10">
        <v>1767</v>
      </c>
      <c r="AV30" s="11">
        <v>1</v>
      </c>
      <c r="AW30" s="2"/>
      <c r="AX30" s="2"/>
      <c r="AY30" s="2"/>
      <c r="AZ30" s="2"/>
      <c r="BB30" s="2" t="s">
        <v>28</v>
      </c>
      <c r="BC30" s="2"/>
      <c r="BD30" s="2"/>
      <c r="BE30" s="2"/>
      <c r="BF30" s="2"/>
      <c r="BG30" s="2"/>
      <c r="BH30" s="10">
        <v>2012</v>
      </c>
      <c r="BI30" s="11">
        <v>1</v>
      </c>
      <c r="BJ30" s="2"/>
      <c r="BK30" s="2"/>
      <c r="BL30" s="2"/>
      <c r="BM30" s="2"/>
      <c r="BO30" s="2" t="s">
        <v>28</v>
      </c>
      <c r="BP30" s="2"/>
      <c r="BQ30" s="2"/>
      <c r="BR30" s="2"/>
      <c r="BS30" s="2"/>
      <c r="BT30" s="2"/>
      <c r="BU30" s="10">
        <v>1787</v>
      </c>
      <c r="BV30" s="11">
        <v>1</v>
      </c>
      <c r="BW30" s="2"/>
      <c r="BX30" s="2"/>
      <c r="BY30" s="2"/>
      <c r="BZ30" s="2"/>
      <c r="CB30" s="2" t="s">
        <v>28</v>
      </c>
      <c r="CC30" s="2"/>
      <c r="CD30" s="2"/>
      <c r="CE30" s="2"/>
      <c r="CF30" s="2"/>
      <c r="CG30" s="2"/>
      <c r="CH30" s="10">
        <v>1570</v>
      </c>
      <c r="CI30" s="11">
        <v>1</v>
      </c>
      <c r="CJ30" s="2"/>
      <c r="CK30" s="2"/>
      <c r="CL30" s="2"/>
      <c r="CM30" s="2"/>
      <c r="CO30" s="2" t="s">
        <v>28</v>
      </c>
      <c r="CP30" s="2"/>
      <c r="CQ30" s="2"/>
      <c r="CR30" s="2"/>
      <c r="CS30" s="2"/>
      <c r="CT30" s="2"/>
      <c r="CU30" s="10">
        <v>1822</v>
      </c>
      <c r="CV30" s="11">
        <v>1</v>
      </c>
      <c r="CW30" s="2"/>
      <c r="CX30" s="2"/>
      <c r="CY30" s="2"/>
      <c r="CZ30" s="2"/>
      <c r="DB30" s="2" t="s">
        <v>28</v>
      </c>
      <c r="DC30" s="2"/>
      <c r="DD30" s="2"/>
      <c r="DE30" s="2"/>
      <c r="DF30" s="2"/>
      <c r="DG30" s="2"/>
      <c r="DH30" s="10">
        <v>2096</v>
      </c>
      <c r="DI30" s="11">
        <v>1</v>
      </c>
      <c r="DJ30" s="2"/>
      <c r="DK30" s="2"/>
      <c r="DL30" s="2"/>
      <c r="DM30" s="2"/>
      <c r="DO30" s="2" t="s">
        <v>28</v>
      </c>
      <c r="DP30" s="2"/>
      <c r="DQ30" s="2"/>
      <c r="DR30" s="2"/>
      <c r="DS30" s="2"/>
      <c r="DT30" s="2"/>
      <c r="DU30" s="10">
        <v>1855</v>
      </c>
      <c r="DV30" s="11">
        <v>1</v>
      </c>
      <c r="DW30" s="2"/>
      <c r="DX30" s="2"/>
      <c r="DY30" s="2"/>
      <c r="DZ30" s="2"/>
      <c r="EB30" s="2" t="s">
        <v>28</v>
      </c>
      <c r="EC30" s="2"/>
      <c r="ED30" s="2"/>
      <c r="EE30" s="2"/>
      <c r="EF30" s="2"/>
      <c r="EG30" s="2"/>
      <c r="EH30" s="10">
        <v>1459</v>
      </c>
      <c r="EI30" s="11">
        <v>1</v>
      </c>
      <c r="EJ30" s="2"/>
      <c r="EK30" s="2"/>
      <c r="EL30" s="2"/>
      <c r="EM30" s="2"/>
      <c r="EO30" s="2" t="s">
        <v>28</v>
      </c>
      <c r="EP30" s="2"/>
      <c r="EQ30" s="2"/>
      <c r="ER30" s="2"/>
      <c r="ES30" s="2"/>
      <c r="ET30" s="2"/>
      <c r="EU30" s="10">
        <v>1676</v>
      </c>
      <c r="EV30" s="11">
        <v>1</v>
      </c>
      <c r="EW30" s="2"/>
      <c r="EX30" s="2"/>
      <c r="EY30" s="2"/>
      <c r="EZ30" s="2"/>
      <c r="FB30" s="2" t="s">
        <v>28</v>
      </c>
      <c r="FC30" s="2"/>
      <c r="FD30" s="2"/>
      <c r="FE30" s="2"/>
      <c r="FF30" s="2"/>
      <c r="FG30" s="2"/>
      <c r="FH30" s="10">
        <f>SUM(FH26:FH29)</f>
        <v>20189</v>
      </c>
      <c r="FI30" s="11">
        <v>1</v>
      </c>
      <c r="FJ30" s="2"/>
      <c r="FK30" s="2"/>
      <c r="FL30" s="2"/>
      <c r="FM30" s="2"/>
    </row>
    <row r="31" spans="2:188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</row>
    <row r="32" spans="2:188" x14ac:dyDescent="0.25">
      <c r="B32" s="2" t="s">
        <v>29</v>
      </c>
      <c r="C32" s="2"/>
      <c r="D32" s="2"/>
      <c r="E32" s="2"/>
      <c r="F32" s="2"/>
      <c r="G32" s="2"/>
      <c r="H32" s="10">
        <v>10324</v>
      </c>
      <c r="I32" s="12">
        <v>1</v>
      </c>
      <c r="J32" s="2"/>
      <c r="K32" s="2"/>
      <c r="L32" s="2"/>
      <c r="M32" s="2"/>
      <c r="O32" s="2" t="s">
        <v>29</v>
      </c>
      <c r="P32" s="2"/>
      <c r="Q32" s="2"/>
      <c r="R32" s="2"/>
      <c r="S32" s="2"/>
      <c r="T32" s="2"/>
      <c r="U32" s="10">
        <v>9043</v>
      </c>
      <c r="V32" s="12">
        <v>1</v>
      </c>
      <c r="W32" s="2"/>
      <c r="X32" s="2"/>
      <c r="Y32" s="2"/>
      <c r="Z32" s="2"/>
      <c r="AB32" s="2" t="s">
        <v>29</v>
      </c>
      <c r="AC32" s="2"/>
      <c r="AD32" s="2"/>
      <c r="AE32" s="2"/>
      <c r="AF32" s="2"/>
      <c r="AG32" s="2"/>
      <c r="AH32" s="10">
        <v>11378</v>
      </c>
      <c r="AI32" s="12">
        <v>1</v>
      </c>
      <c r="AJ32" s="2"/>
      <c r="AK32" s="2"/>
      <c r="AL32" s="2"/>
      <c r="AM32" s="2"/>
      <c r="AO32" s="2" t="s">
        <v>29</v>
      </c>
      <c r="AP32" s="2"/>
      <c r="AQ32" s="2"/>
      <c r="AR32" s="2"/>
      <c r="AS32" s="2"/>
      <c r="AT32" s="2"/>
      <c r="AU32" s="10">
        <v>12097</v>
      </c>
      <c r="AV32" s="12">
        <v>1</v>
      </c>
      <c r="AW32" s="2"/>
      <c r="AX32" s="2"/>
      <c r="AY32" s="2"/>
      <c r="AZ32" s="2"/>
      <c r="BB32" s="2" t="s">
        <v>29</v>
      </c>
      <c r="BC32" s="2"/>
      <c r="BD32" s="2"/>
      <c r="BE32" s="2"/>
      <c r="BF32" s="2"/>
      <c r="BG32" s="2"/>
      <c r="BH32" s="10">
        <v>13519</v>
      </c>
      <c r="BI32" s="12">
        <v>0.99999999999999989</v>
      </c>
      <c r="BJ32" s="2"/>
      <c r="BK32" s="2"/>
      <c r="BL32" s="2"/>
      <c r="BM32" s="2"/>
      <c r="BO32" s="2" t="s">
        <v>29</v>
      </c>
      <c r="BP32" s="2"/>
      <c r="BQ32" s="2"/>
      <c r="BR32" s="2"/>
      <c r="BS32" s="2"/>
      <c r="BT32" s="2"/>
      <c r="BU32" s="10">
        <v>14759</v>
      </c>
      <c r="BV32" s="12">
        <v>1</v>
      </c>
      <c r="BW32" s="2"/>
      <c r="BX32" s="2"/>
      <c r="BY32" s="2"/>
      <c r="BZ32" s="2"/>
      <c r="CB32" s="2" t="s">
        <v>29</v>
      </c>
      <c r="CC32" s="2"/>
      <c r="CD32" s="2"/>
      <c r="CE32" s="2"/>
      <c r="CF32" s="2"/>
      <c r="CG32" s="2"/>
      <c r="CH32" s="10">
        <v>14668</v>
      </c>
      <c r="CI32" s="12">
        <v>1</v>
      </c>
      <c r="CJ32" s="2"/>
      <c r="CK32" s="2"/>
      <c r="CL32" s="2"/>
      <c r="CM32" s="2"/>
      <c r="CO32" s="2" t="s">
        <v>29</v>
      </c>
      <c r="CP32" s="2"/>
      <c r="CQ32" s="2"/>
      <c r="CR32" s="2"/>
      <c r="CS32" s="2"/>
      <c r="CT32" s="2"/>
      <c r="CU32" s="10">
        <v>14677</v>
      </c>
      <c r="CV32" s="12">
        <v>0.99999999999999989</v>
      </c>
      <c r="CW32" s="2"/>
      <c r="CX32" s="2"/>
      <c r="CY32" s="2"/>
      <c r="CZ32" s="2"/>
      <c r="DB32" s="2" t="s">
        <v>29</v>
      </c>
      <c r="DC32" s="2"/>
      <c r="DD32" s="2"/>
      <c r="DE32" s="2"/>
      <c r="DF32" s="2"/>
      <c r="DG32" s="2"/>
      <c r="DH32" s="10">
        <v>15708</v>
      </c>
      <c r="DI32" s="12">
        <v>1</v>
      </c>
      <c r="DJ32" s="2"/>
      <c r="DK32" s="2"/>
      <c r="DL32" s="2"/>
      <c r="DM32" s="2"/>
      <c r="DO32" s="2" t="s">
        <v>29</v>
      </c>
      <c r="DP32" s="2"/>
      <c r="DQ32" s="2"/>
      <c r="DR32" s="2"/>
      <c r="DS32" s="2"/>
      <c r="DT32" s="2"/>
      <c r="DU32" s="10">
        <v>13401</v>
      </c>
      <c r="DV32" s="12">
        <v>1</v>
      </c>
      <c r="DW32" s="2"/>
      <c r="DX32" s="2"/>
      <c r="DY32" s="2"/>
      <c r="DZ32" s="2"/>
      <c r="EB32" s="2" t="s">
        <v>29</v>
      </c>
      <c r="EC32" s="2"/>
      <c r="ED32" s="2"/>
      <c r="EE32" s="2"/>
      <c r="EF32" s="2"/>
      <c r="EG32" s="2"/>
      <c r="EH32" s="10">
        <v>10040</v>
      </c>
      <c r="EI32" s="12">
        <v>1</v>
      </c>
      <c r="EJ32" s="2"/>
      <c r="EK32" s="2"/>
      <c r="EL32" s="2"/>
      <c r="EM32" s="2"/>
      <c r="EO32" s="2" t="s">
        <v>29</v>
      </c>
      <c r="EP32" s="2"/>
      <c r="EQ32" s="2"/>
      <c r="ER32" s="2"/>
      <c r="ES32" s="2"/>
      <c r="ET32" s="2"/>
      <c r="EU32" s="10">
        <v>14116</v>
      </c>
      <c r="EV32" s="12">
        <v>0.99999999999999989</v>
      </c>
      <c r="EW32" s="2"/>
      <c r="EX32" s="2"/>
      <c r="EY32" s="2"/>
      <c r="EZ32" s="2"/>
      <c r="FB32" s="2" t="s">
        <v>29</v>
      </c>
      <c r="FC32" s="2"/>
      <c r="FD32" s="2"/>
      <c r="FE32" s="2"/>
      <c r="FF32" s="2"/>
      <c r="FG32" s="2"/>
      <c r="FH32" s="10">
        <f>+FH12+FH18+FH24+FH30</f>
        <v>153730</v>
      </c>
      <c r="FI32" s="12">
        <v>0.99999999999999989</v>
      </c>
      <c r="FJ32" s="2"/>
      <c r="FK32" s="2"/>
      <c r="FL32" s="2"/>
      <c r="FM32" s="2"/>
    </row>
  </sheetData>
  <mergeCells count="62">
    <mergeCell ref="FP19:FR19"/>
    <mergeCell ref="FP20:FR20"/>
    <mergeCell ref="FP11:FP15"/>
    <mergeCell ref="FQ11:FR11"/>
    <mergeCell ref="FQ12:FR12"/>
    <mergeCell ref="FQ13:FR13"/>
    <mergeCell ref="FQ14:FR14"/>
    <mergeCell ref="CO6:CT6"/>
    <mergeCell ref="DB6:DG6"/>
    <mergeCell ref="DO6:DT6"/>
    <mergeCell ref="EB6:EG6"/>
    <mergeCell ref="EO6:ET6"/>
    <mergeCell ref="EO4:EZ4"/>
    <mergeCell ref="FB2:FM2"/>
    <mergeCell ref="FB6:FG6"/>
    <mergeCell ref="FB4:FM4"/>
    <mergeCell ref="B6:G6"/>
    <mergeCell ref="O6:T6"/>
    <mergeCell ref="AB6:AG6"/>
    <mergeCell ref="AO6:AT6"/>
    <mergeCell ref="BB6:BG6"/>
    <mergeCell ref="BO6:BT6"/>
    <mergeCell ref="CB6:CG6"/>
    <mergeCell ref="CB4:CM4"/>
    <mergeCell ref="CO4:CZ4"/>
    <mergeCell ref="DB4:DM4"/>
    <mergeCell ref="DO4:DZ4"/>
    <mergeCell ref="EB4:EM4"/>
    <mergeCell ref="B4:M4"/>
    <mergeCell ref="O4:Z4"/>
    <mergeCell ref="AB4:AM4"/>
    <mergeCell ref="AO4:AZ4"/>
    <mergeCell ref="BB4:BM4"/>
    <mergeCell ref="BO4:BZ4"/>
    <mergeCell ref="CB2:CM2"/>
    <mergeCell ref="CO2:CZ2"/>
    <mergeCell ref="DB2:DM2"/>
    <mergeCell ref="DO2:DZ2"/>
    <mergeCell ref="EB2:EM2"/>
    <mergeCell ref="EO2:EZ2"/>
    <mergeCell ref="B2:M2"/>
    <mergeCell ref="O2:Z2"/>
    <mergeCell ref="AB2:AM2"/>
    <mergeCell ref="AO2:AZ2"/>
    <mergeCell ref="BB2:BM2"/>
    <mergeCell ref="BO2:BZ2"/>
    <mergeCell ref="FP23:FR23"/>
    <mergeCell ref="FO3:FO15"/>
    <mergeCell ref="FP3:FP10"/>
    <mergeCell ref="FQ3:FR3"/>
    <mergeCell ref="FQ4:FR4"/>
    <mergeCell ref="FQ5:FR5"/>
    <mergeCell ref="FQ6:FR6"/>
    <mergeCell ref="FQ7:FR7"/>
    <mergeCell ref="FQ8:FR8"/>
    <mergeCell ref="FQ9:FR9"/>
    <mergeCell ref="FQ10:FR10"/>
    <mergeCell ref="FP21:FR21"/>
    <mergeCell ref="FQ15:FR15"/>
    <mergeCell ref="FP16:FR16"/>
    <mergeCell ref="FP17:FR17"/>
    <mergeCell ref="FP18:FR18"/>
  </mergeCells>
  <conditionalFormatting sqref="FS17:GE17">
    <cfRule type="cellIs" dxfId="3" priority="5" stopIfTrue="1" operator="lessThan">
      <formula>1</formula>
    </cfRule>
  </conditionalFormatting>
  <conditionalFormatting sqref="FS19:GE19">
    <cfRule type="cellIs" dxfId="2" priority="4" stopIfTrue="1" operator="lessThan">
      <formula>1</formula>
    </cfRule>
  </conditionalFormatting>
  <conditionalFormatting sqref="FS21:GE21">
    <cfRule type="cellIs" dxfId="1" priority="3" stopIfTrue="1" operator="lessThan">
      <formula>1</formula>
    </cfRule>
  </conditionalFormatting>
  <conditionalFormatting sqref="FS23:GE23">
    <cfRule type="cellIs" dxfId="0" priority="1" stopIfTrue="1" operator="lessThan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Author xmlns="d6a9b17a-2b0d-46ec-a3e1-f80e43d853ff" xsi:nil="true"/>
    <Program_x0020_Name xmlns="d6a9b17a-2b0d-46ec-a3e1-f80e43d853ff" xsi:nil="true"/>
    <Total_x0020_Editing_x0020_Time xmlns="d6a9b17a-2b0d-46ec-a3e1-f80e43d853ff" xsi:nil="true"/>
    <Orientation xmlns="d6a9b17a-2b0d-46ec-a3e1-f80e43d853ff" xsi:nil="true"/>
    <_ip_UnifiedCompliancePolicyUIAction xmlns="http://schemas.microsoft.com/sharepoint/v3" xsi:nil="true"/>
    <Perceived_x0020_Type xmlns="d6a9b17a-2b0d-46ec-a3e1-f80e43d853ff" xsi:nil="true"/>
    <Folder_x0020_Name xmlns="d6a9b17a-2b0d-46ec-a3e1-f80e43d853ff" xsi:nil="true"/>
    <Metering_x0020_Mode xmlns="d6a9b17a-2b0d-46ec-a3e1-f80e43d853ff" xsi:nil="true"/>
    <Dimensions xmlns="d6a9b17a-2b0d-46ec-a3e1-f80e43d853ff" xsi:nil="true"/>
    <Link_x0020_Status xmlns="d6a9b17a-2b0d-46ec-a3e1-f80e43d853ff" xsi:nil="true"/>
    <Space_x0020_Used xmlns="d6a9b17a-2b0d-46ec-a3e1-f80e43d853ff" xsi:nil="true"/>
    <Camera_x0020_Maker xmlns="d6a9b17a-2b0d-46ec-a3e1-f80e43d853ff" xsi:nil="true"/>
    <Bit_x0020_Depth xmlns="d6a9b17a-2b0d-46ec-a3e1-f80e43d853ff" xsi:nil="true"/>
    <Filename xmlns="d6a9b17a-2b0d-46ec-a3e1-f80e43d853ff" xsi:nil="true"/>
    <Horizontal_x0020_Resolution xmlns="d6a9b17a-2b0d-46ec-a3e1-f80e43d853ff" xsi:nil="true"/>
    <File_x0020_System_x0020_Path xmlns="d6a9b17a-2b0d-46ec-a3e1-f80e43d853ff" xsi:nil="true"/>
    <Date_x0020_Accessed xmlns="d6a9b17a-2b0d-46ec-a3e1-f80e43d853ff" xsi:nil="true"/>
    <Folder xmlns="d6a9b17a-2b0d-46ec-a3e1-f80e43d853ff" xsi:nil="true"/>
    <Width xmlns="d6a9b17a-2b0d-46ec-a3e1-f80e43d853ff" xsi:nil="true"/>
    <Max_x0020_Aperture xmlns="d6a9b17a-2b0d-46ec-a3e1-f80e43d853ff" xsi:nil="true"/>
    <Computer xmlns="d6a9b17a-2b0d-46ec-a3e1-f80e43d853ff" xsi:nil="true"/>
    <Company xmlns="d6a9b17a-2b0d-46ec-a3e1-f80e43d853ff" xsi:nil="true"/>
    <Date_x0020_Last_x0020_Saved xmlns="d6a9b17a-2b0d-46ec-a3e1-f80e43d853ff" xsi:nil="true"/>
    <Vertical_x0020_Resolution xmlns="d6a9b17a-2b0d-46ec-a3e1-f80e43d853ff" xsi:nil="true"/>
    <Kind xmlns="d6a9b17a-2b0d-46ec-a3e1-f80e43d853ff" xsi:nil="true"/>
    <_ip_UnifiedCompliancePolicyProperties xmlns="http://schemas.microsoft.com/sharepoint/v3" xsi:nil="true"/>
    <Rating xmlns="d6a9b17a-2b0d-46ec-a3e1-f80e43d853ff" xsi:nil="true"/>
    <Space_x0020_Free xmlns="d6a9b17a-2b0d-46ec-a3e1-f80e43d853ff" xsi:nil="true"/>
    <Last_x0020_Printed xmlns="d6a9b17a-2b0d-46ec-a3e1-f80e43d853ff" xsi:nil="true"/>
    <Camera_x0020_Model xmlns="d6a9b17a-2b0d-46ec-a3e1-f80e43d853ff" xsi:nil="true"/>
    <EXIF_x0020_Version xmlns="d6a9b17a-2b0d-46ec-a3e1-f80e43d853ff" xsi:nil="true"/>
    <Item_x0020_Type xmlns="d6a9b17a-2b0d-46ec-a3e1-f80e43d853ff" xsi:nil="true"/>
    <Date_x0020_Taken xmlns="d6a9b17a-2b0d-46ec-a3e1-f80e43d853ff" xsi:nil="true"/>
    <Total_x0020_Size xmlns="d6a9b17a-2b0d-46ec-a3e1-f80e43d853ff" xsi:nil="true"/>
    <_activity xmlns="d6a9b17a-2b0d-46ec-a3e1-f80e43d853ff" xsi:nil="true"/>
    <Focal_x0020_Length xmlns="d6a9b17a-2b0d-46ec-a3e1-f80e43d853ff" xsi:nil="true"/>
    <Content_x0020_Created xmlns="d6a9b17a-2b0d-46ec-a3e1-f80e43d853ff" xsi:nil="true"/>
    <Word_x0020_Count xmlns="d6a9b17a-2b0d-46ec-a3e1-f80e43d853ff" xsi:nil="true"/>
    <Exposure_x0020_Time xmlns="d6a9b17a-2b0d-46ec-a3e1-f80e43d853ff" xsi:nil="true"/>
    <F_x002d_Stop xmlns="d6a9b17a-2b0d-46ec-a3e1-f80e43d853ff" xsi:nil="true"/>
    <Flash_x0020_Mode xmlns="d6a9b17a-2b0d-46ec-a3e1-f80e43d853ff" xsi:nil="true"/>
    <White_x0020_Balance xmlns="d6a9b17a-2b0d-46ec-a3e1-f80e43d853ff" xsi:nil="true"/>
    <Height xmlns="d6a9b17a-2b0d-46ec-a3e1-f80e43d853ff" xsi:nil="true"/>
    <Folder_x0020_Path xmlns="d6a9b17a-2b0d-46ec-a3e1-f80e43d853ff" xsi:nil="true"/>
    <Pages0 xmlns="d6a9b17a-2b0d-46ec-a3e1-f80e43d853ff" xsi:nil="true"/>
    <Exposure_x0020_Bias xmlns="d6a9b17a-2b0d-46ec-a3e1-f80e43d853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1577BD106734FADFBC9F78B2CC305" ma:contentTypeVersion="58" ma:contentTypeDescription="Create a new document." ma:contentTypeScope="" ma:versionID="371ae14a72aecbd71095d68c2101a63e">
  <xsd:schema xmlns:xsd="http://www.w3.org/2001/XMLSchema" xmlns:xs="http://www.w3.org/2001/XMLSchema" xmlns:p="http://schemas.microsoft.com/office/2006/metadata/properties" xmlns:ns1="http://schemas.microsoft.com/sharepoint/v3" xmlns:ns3="d6a9b17a-2b0d-46ec-a3e1-f80e43d853ff" xmlns:ns4="1fce0902-a5cc-45fb-b802-f8b990c2a198" targetNamespace="http://schemas.microsoft.com/office/2006/metadata/properties" ma:root="true" ma:fieldsID="b934ce830ce466933f902dbb5fe7edee" ns1:_="" ns3:_="" ns4:_="">
    <xsd:import namespace="http://schemas.microsoft.com/sharepoint/v3"/>
    <xsd:import namespace="d6a9b17a-2b0d-46ec-a3e1-f80e43d853ff"/>
    <xsd:import namespace="1fce0902-a5cc-45fb-b802-f8b990c2a198"/>
    <xsd:element name="properties">
      <xsd:complexType>
        <xsd:sequence>
          <xsd:element name="documentManagement">
            <xsd:complexType>
              <xsd:all>
                <xsd:element ref="ns3:Date_x0020_Accessed" minOccurs="0"/>
                <xsd:element ref="ns3:Item_x0020_Type" minOccurs="0"/>
                <xsd:element ref="ns3:Perceived_x0020_Type" minOccurs="0"/>
                <xsd:element ref="ns3:Kind" minOccurs="0"/>
                <xsd:element ref="ns3:Rating" minOccurs="0"/>
                <xsd:element ref="ns3:Total_x0020_Size" minOccurs="0"/>
                <xsd:element ref="ns3:Computer" minOccurs="0"/>
                <xsd:element ref="ns3:Filename" minOccurs="0"/>
                <xsd:element ref="ns3:Space_x0020_Free" minOccurs="0"/>
                <xsd:element ref="ns3:Folder_x0020_Name" minOccurs="0"/>
                <xsd:element ref="ns3:Folder_x0020_Path" minOccurs="0"/>
                <xsd:element ref="ns3:Folder" minOccurs="0"/>
                <xsd:element ref="ns3:File_x0020_System_x0020_Path" minOccurs="0"/>
                <xsd:element ref="ns3:Link_x0020_Status" minOccurs="0"/>
                <xsd:element ref="ns3:Space_x0020_Used" minOccurs="0"/>
                <xsd:element ref="ns3:File_x0020_Author" minOccurs="0"/>
                <xsd:element ref="ns3:Company" minOccurs="0"/>
                <xsd:element ref="ns3:Program_x0020_Name" minOccurs="0"/>
                <xsd:element ref="ns3:Content_x0020_Created" minOccurs="0"/>
                <xsd:element ref="ns3:Last_x0020_Printed" minOccurs="0"/>
                <xsd:element ref="ns3:Date_x0020_Last_x0020_Saved" minOccurs="0"/>
                <xsd:element ref="ns3:Pages0" minOccurs="0"/>
                <xsd:element ref="ns3:Total_x0020_Editing_x0020_Time" minOccurs="0"/>
                <xsd:element ref="ns3:Word_x0020_Count" minOccurs="0"/>
                <xsd:element ref="ns3:Date_x0020_Taken" minOccurs="0"/>
                <xsd:element ref="ns3:Camera_x0020_Model" minOccurs="0"/>
                <xsd:element ref="ns3:Dimensions" minOccurs="0"/>
                <xsd:element ref="ns3:Camera_x0020_Maker" minOccurs="0"/>
                <xsd:element ref="ns3:Bit_x0020_Depth" minOccurs="0"/>
                <xsd:element ref="ns3:Horizontal_x0020_Resolution" minOccurs="0"/>
                <xsd:element ref="ns3:Width" minOccurs="0"/>
                <xsd:element ref="ns3:Vertical_x0020_Resolution" minOccurs="0"/>
                <xsd:element ref="ns3:Height" minOccurs="0"/>
                <xsd:element ref="ns3:EXIF_x0020_Version" minOccurs="0"/>
                <xsd:element ref="ns3:Exposure_x0020_Bias" minOccurs="0"/>
                <xsd:element ref="ns3:Exposure_x0020_Time" minOccurs="0"/>
                <xsd:element ref="ns3:F_x002d_Stop" minOccurs="0"/>
                <xsd:element ref="ns3:Flash_x0020_Mode" minOccurs="0"/>
                <xsd:element ref="ns3:Focal_x0020_Length" minOccurs="0"/>
                <xsd:element ref="ns3:Max_x0020_Aperture" minOccurs="0"/>
                <xsd:element ref="ns3:Metering_x0020_Mode" minOccurs="0"/>
                <xsd:element ref="ns3:Orientation" minOccurs="0"/>
                <xsd:element ref="ns3:White_x0020_Balanc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5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5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9b17a-2b0d-46ec-a3e1-f80e43d853ff" elementFormDefault="qualified">
    <xsd:import namespace="http://schemas.microsoft.com/office/2006/documentManagement/types"/>
    <xsd:import namespace="http://schemas.microsoft.com/office/infopath/2007/PartnerControls"/>
    <xsd:element name="Date_x0020_Accessed" ma:index="8" nillable="true" ma:displayName="Date Accessed" ma:default="" ma:description="" ma:format="DateTime" ma:internalName="Date_x0020_Accessed">
      <xsd:simpleType>
        <xsd:restriction base="dms:DateTime"/>
      </xsd:simpleType>
    </xsd:element>
    <xsd:element name="Item_x0020_Type" ma:index="9" nillable="true" ma:displayName="Item Type" ma:description="" ma:internalName="Item_x0020_Type">
      <xsd:simpleType>
        <xsd:restriction base="dms:Text">
          <xsd:maxLength value="255"/>
        </xsd:restriction>
      </xsd:simpleType>
    </xsd:element>
    <xsd:element name="Perceived_x0020_Type" ma:index="10" nillable="true" ma:displayName="Perceived Type" ma:description="" ma:internalName="Perceived_x0020_Type">
      <xsd:simpleType>
        <xsd:restriction base="dms:Text">
          <xsd:maxLength value="255"/>
        </xsd:restriction>
      </xsd:simpleType>
    </xsd:element>
    <xsd:element name="Kind" ma:index="11" nillable="true" ma:displayName="Kind" ma:description="" ma:internalName="Kind">
      <xsd:simpleType>
        <xsd:restriction base="dms:Text">
          <xsd:maxLength value="255"/>
        </xsd:restriction>
      </xsd:simpleType>
    </xsd:element>
    <xsd:element name="Rating" ma:index="12" nillable="true" ma:displayName="Rating" ma:description="" ma:internalName="Rating">
      <xsd:simpleType>
        <xsd:restriction base="dms:Text">
          <xsd:maxLength value="255"/>
        </xsd:restriction>
      </xsd:simpleType>
    </xsd:element>
    <xsd:element name="Total_x0020_Size" ma:index="13" nillable="true" ma:displayName="Total Size" ma:description="" ma:internalName="Total_x0020_Size">
      <xsd:simpleType>
        <xsd:restriction base="dms:Text">
          <xsd:maxLength value="255"/>
        </xsd:restriction>
      </xsd:simpleType>
    </xsd:element>
    <xsd:element name="Computer" ma:index="14" nillable="true" ma:displayName="Computer" ma:description="" ma:internalName="Computer">
      <xsd:simpleType>
        <xsd:restriction base="dms:Text">
          <xsd:maxLength value="255"/>
        </xsd:restriction>
      </xsd:simpleType>
    </xsd:element>
    <xsd:element name="Filename" ma:index="15" nillable="true" ma:displayName="Filename" ma:description="" ma:internalName="Filename">
      <xsd:simpleType>
        <xsd:restriction base="dms:Text">
          <xsd:maxLength value="255"/>
        </xsd:restriction>
      </xsd:simpleType>
    </xsd:element>
    <xsd:element name="Space_x0020_Free" ma:index="16" nillable="true" ma:displayName="Space Free" ma:description="" ma:internalName="Space_x0020_Free">
      <xsd:simpleType>
        <xsd:restriction base="dms:Text">
          <xsd:maxLength value="255"/>
        </xsd:restriction>
      </xsd:simpleType>
    </xsd:element>
    <xsd:element name="Folder_x0020_Name" ma:index="17" nillable="true" ma:displayName="Folder Name" ma:description="" ma:internalName="Folder_x0020_Name">
      <xsd:simpleType>
        <xsd:restriction base="dms:Text">
          <xsd:maxLength value="255"/>
        </xsd:restriction>
      </xsd:simpleType>
    </xsd:element>
    <xsd:element name="Folder_x0020_Path" ma:index="18" nillable="true" ma:displayName="Folder Path" ma:description="" ma:internalName="Folder_x0020_Path">
      <xsd:simpleType>
        <xsd:restriction base="dms:Text">
          <xsd:maxLength value="255"/>
        </xsd:restriction>
      </xsd:simpleType>
    </xsd:element>
    <xsd:element name="Folder" ma:index="19" nillable="true" ma:displayName="Folder" ma:description="" ma:internalName="Folder">
      <xsd:simpleType>
        <xsd:restriction base="dms:Text">
          <xsd:maxLength value="255"/>
        </xsd:restriction>
      </xsd:simpleType>
    </xsd:element>
    <xsd:element name="File_x0020_System_x0020_Path" ma:index="20" nillable="true" ma:displayName="File System Path" ma:description="" ma:internalName="File_x0020_System_x0020_Path">
      <xsd:simpleType>
        <xsd:restriction base="dms:Text">
          <xsd:maxLength value="255"/>
        </xsd:restriction>
      </xsd:simpleType>
    </xsd:element>
    <xsd:element name="Link_x0020_Status" ma:index="21" nillable="true" ma:displayName="Link Status" ma:description="" ma:internalName="Link_x0020_Status">
      <xsd:simpleType>
        <xsd:restriction base="dms:Text">
          <xsd:maxLength value="255"/>
        </xsd:restriction>
      </xsd:simpleType>
    </xsd:element>
    <xsd:element name="Space_x0020_Used" ma:index="22" nillable="true" ma:displayName="Space Used" ma:description="" ma:internalName="Space_x0020_Used">
      <xsd:simpleType>
        <xsd:restriction base="dms:Text">
          <xsd:maxLength value="255"/>
        </xsd:restriction>
      </xsd:simpleType>
    </xsd:element>
    <xsd:element name="File_x0020_Author" ma:index="23" nillable="true" ma:displayName="File Author" ma:description="" ma:internalName="File_x0020_Author">
      <xsd:simpleType>
        <xsd:restriction base="dms:Text">
          <xsd:maxLength value="255"/>
        </xsd:restriction>
      </xsd:simpleType>
    </xsd:element>
    <xsd:element name="Company" ma:index="24" nillable="true" ma:displayName="Company" ma:description="" ma:internalName="Company">
      <xsd:simpleType>
        <xsd:restriction base="dms:Text">
          <xsd:maxLength value="255"/>
        </xsd:restriction>
      </xsd:simpleType>
    </xsd:element>
    <xsd:element name="Program_x0020_Name" ma:index="25" nillable="true" ma:displayName="Program Name" ma:description="" ma:internalName="Program_x0020_Name">
      <xsd:simpleType>
        <xsd:restriction base="dms:Text">
          <xsd:maxLength value="255"/>
        </xsd:restriction>
      </xsd:simpleType>
    </xsd:element>
    <xsd:element name="Content_x0020_Created" ma:index="26" nillable="true" ma:displayName="Content Created" ma:default="" ma:description="" ma:format="DateTime" ma:internalName="Content_x0020_Created">
      <xsd:simpleType>
        <xsd:restriction base="dms:DateTime"/>
      </xsd:simpleType>
    </xsd:element>
    <xsd:element name="Last_x0020_Printed" ma:index="27" nillable="true" ma:displayName="Last Printed" ma:description="" ma:internalName="Last_x0020_Printed">
      <xsd:simpleType>
        <xsd:restriction base="dms:Text">
          <xsd:maxLength value="255"/>
        </xsd:restriction>
      </xsd:simpleType>
    </xsd:element>
    <xsd:element name="Date_x0020_Last_x0020_Saved" ma:index="28" nillable="true" ma:displayName="Date Last Saved" ma:default="" ma:description="" ma:format="DateTime" ma:internalName="Date_x0020_Last_x0020_Saved">
      <xsd:simpleType>
        <xsd:restriction base="dms:DateTime"/>
      </xsd:simpleType>
    </xsd:element>
    <xsd:element name="Pages0" ma:index="29" nillable="true" ma:displayName="Pages" ma:description="" ma:internalName="Pages0">
      <xsd:simpleType>
        <xsd:restriction base="dms:Text">
          <xsd:maxLength value="255"/>
        </xsd:restriction>
      </xsd:simpleType>
    </xsd:element>
    <xsd:element name="Total_x0020_Editing_x0020_Time" ma:index="30" nillable="true" ma:displayName="Total Editing Time" ma:description="" ma:internalName="Total_x0020_Editing_x0020_Time">
      <xsd:simpleType>
        <xsd:restriction base="dms:Text">
          <xsd:maxLength value="255"/>
        </xsd:restriction>
      </xsd:simpleType>
    </xsd:element>
    <xsd:element name="Word_x0020_Count" ma:index="31" nillable="true" ma:displayName="Word Count" ma:description="" ma:internalName="Word_x0020_Count">
      <xsd:simpleType>
        <xsd:restriction base="dms:Text">
          <xsd:maxLength value="255"/>
        </xsd:restriction>
      </xsd:simpleType>
    </xsd:element>
    <xsd:element name="Date_x0020_Taken" ma:index="32" nillable="true" ma:displayName="Date Taken" ma:description="" ma:internalName="Date_x0020_Taken">
      <xsd:simpleType>
        <xsd:restriction base="dms:Text">
          <xsd:maxLength value="255"/>
        </xsd:restriction>
      </xsd:simpleType>
    </xsd:element>
    <xsd:element name="Camera_x0020_Model" ma:index="33" nillable="true" ma:displayName="Camera Model" ma:description="" ma:internalName="Camera_x0020_Model">
      <xsd:simpleType>
        <xsd:restriction base="dms:Text">
          <xsd:maxLength value="255"/>
        </xsd:restriction>
      </xsd:simpleType>
    </xsd:element>
    <xsd:element name="Dimensions" ma:index="34" nillable="true" ma:displayName="Dimensions" ma:description="" ma:internalName="Dimensions">
      <xsd:simpleType>
        <xsd:restriction base="dms:Text">
          <xsd:maxLength value="255"/>
        </xsd:restriction>
      </xsd:simpleType>
    </xsd:element>
    <xsd:element name="Camera_x0020_Maker" ma:index="35" nillable="true" ma:displayName="Camera Maker" ma:description="" ma:internalName="Camera_x0020_Maker">
      <xsd:simpleType>
        <xsd:restriction base="dms:Text">
          <xsd:maxLength value="255"/>
        </xsd:restriction>
      </xsd:simpleType>
    </xsd:element>
    <xsd:element name="Bit_x0020_Depth" ma:index="36" nillable="true" ma:displayName="Bit Depth" ma:description="" ma:internalName="Bit_x0020_Depth">
      <xsd:simpleType>
        <xsd:restriction base="dms:Text">
          <xsd:maxLength value="255"/>
        </xsd:restriction>
      </xsd:simpleType>
    </xsd:element>
    <xsd:element name="Horizontal_x0020_Resolution" ma:index="37" nillable="true" ma:displayName="Horizontal Resolution" ma:description="" ma:internalName="Horizontal_x0020_Resolution">
      <xsd:simpleType>
        <xsd:restriction base="dms:Text">
          <xsd:maxLength value="255"/>
        </xsd:restriction>
      </xsd:simpleType>
    </xsd:element>
    <xsd:element name="Width" ma:index="38" nillable="true" ma:displayName="Width" ma:description="" ma:internalName="Width">
      <xsd:simpleType>
        <xsd:restriction base="dms:Text">
          <xsd:maxLength value="255"/>
        </xsd:restriction>
      </xsd:simpleType>
    </xsd:element>
    <xsd:element name="Vertical_x0020_Resolution" ma:index="39" nillable="true" ma:displayName="Vertical Resolution" ma:description="" ma:internalName="Vertical_x0020_Resolution">
      <xsd:simpleType>
        <xsd:restriction base="dms:Text">
          <xsd:maxLength value="255"/>
        </xsd:restriction>
      </xsd:simpleType>
    </xsd:element>
    <xsd:element name="Height" ma:index="40" nillable="true" ma:displayName="Height" ma:description="" ma:internalName="Height">
      <xsd:simpleType>
        <xsd:restriction base="dms:Text">
          <xsd:maxLength value="255"/>
        </xsd:restriction>
      </xsd:simpleType>
    </xsd:element>
    <xsd:element name="EXIF_x0020_Version" ma:index="41" nillable="true" ma:displayName="EXIF Version" ma:description="" ma:internalName="EXIF_x0020_Version">
      <xsd:simpleType>
        <xsd:restriction base="dms:Text">
          <xsd:maxLength value="255"/>
        </xsd:restriction>
      </xsd:simpleType>
    </xsd:element>
    <xsd:element name="Exposure_x0020_Bias" ma:index="42" nillable="true" ma:displayName="Exposure Bias" ma:description="" ma:internalName="Exposure_x0020_Bias">
      <xsd:simpleType>
        <xsd:restriction base="dms:Text">
          <xsd:maxLength value="255"/>
        </xsd:restriction>
      </xsd:simpleType>
    </xsd:element>
    <xsd:element name="Exposure_x0020_Time" ma:index="43" nillable="true" ma:displayName="Exposure Time" ma:description="" ma:internalName="Exposure_x0020_Time">
      <xsd:simpleType>
        <xsd:restriction base="dms:Text">
          <xsd:maxLength value="255"/>
        </xsd:restriction>
      </xsd:simpleType>
    </xsd:element>
    <xsd:element name="F_x002d_Stop" ma:index="44" nillable="true" ma:displayName="F-Stop" ma:description="" ma:internalName="F_x002d_Stop">
      <xsd:simpleType>
        <xsd:restriction base="dms:Text">
          <xsd:maxLength value="255"/>
        </xsd:restriction>
      </xsd:simpleType>
    </xsd:element>
    <xsd:element name="Flash_x0020_Mode" ma:index="45" nillable="true" ma:displayName="Flash Mode" ma:description="" ma:internalName="Flash_x0020_Mode">
      <xsd:simpleType>
        <xsd:restriction base="dms:Text">
          <xsd:maxLength value="255"/>
        </xsd:restriction>
      </xsd:simpleType>
    </xsd:element>
    <xsd:element name="Focal_x0020_Length" ma:index="46" nillable="true" ma:displayName="Focal Length" ma:description="" ma:internalName="Focal_x0020_Length">
      <xsd:simpleType>
        <xsd:restriction base="dms:Text">
          <xsd:maxLength value="255"/>
        </xsd:restriction>
      </xsd:simpleType>
    </xsd:element>
    <xsd:element name="Max_x0020_Aperture" ma:index="47" nillable="true" ma:displayName="Max Aperture" ma:description="" ma:internalName="Max_x0020_Aperture">
      <xsd:simpleType>
        <xsd:restriction base="dms:Text">
          <xsd:maxLength value="255"/>
        </xsd:restriction>
      </xsd:simpleType>
    </xsd:element>
    <xsd:element name="Metering_x0020_Mode" ma:index="48" nillable="true" ma:displayName="Metering Mode" ma:description="" ma:internalName="Metering_x0020_Mode">
      <xsd:simpleType>
        <xsd:restriction base="dms:Text">
          <xsd:maxLength value="255"/>
        </xsd:restriction>
      </xsd:simpleType>
    </xsd:element>
    <xsd:element name="Orientation" ma:index="49" nillable="true" ma:displayName="Orientation" ma:description="" ma:internalName="Orientation">
      <xsd:simpleType>
        <xsd:restriction base="dms:Text">
          <xsd:maxLength value="255"/>
        </xsd:restriction>
      </xsd:simpleType>
    </xsd:element>
    <xsd:element name="White_x0020_Balance" ma:index="50" nillable="true" ma:displayName="White Balance" ma:description="" ma:internalName="White_x0020_Balance">
      <xsd:simpleType>
        <xsd:restriction base="dms:Text">
          <xsd:maxLength value="255"/>
        </xsd:restriction>
      </xsd:simpleType>
    </xsd:element>
    <xsd:element name="MediaServiceMetadata" ma:index="5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5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5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57" nillable="true" ma:displayName="_activity" ma:hidden="true" ma:internalName="_activity">
      <xsd:simpleType>
        <xsd:restriction base="dms:Note"/>
      </xsd:simpleType>
    </xsd:element>
    <xsd:element name="MediaServiceDateTaken" ma:index="6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6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6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e0902-a5cc-45fb-b802-f8b990c2a198" elementFormDefault="qualified">
    <xsd:import namespace="http://schemas.microsoft.com/office/2006/documentManagement/types"/>
    <xsd:import namespace="http://schemas.microsoft.com/office/infopath/2007/PartnerControls"/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6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3C7366-975A-4291-B2F8-E55E1FB64F22}">
  <ds:schemaRefs>
    <ds:schemaRef ds:uri="1fce0902-a5cc-45fb-b802-f8b990c2a198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d6a9b17a-2b0d-46ec-a3e1-f80e43d853ff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6A6CA1-D401-4961-BF8D-75E9C18B0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6a9b17a-2b0d-46ec-a3e1-f80e43d853ff"/>
    <ds:schemaRef ds:uri="1fce0902-a5cc-45fb-b802-f8b990c2a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C1628-3806-4248-A845-9FEE9037FD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Crippa, Philippe</dc:creator>
  <cp:lastModifiedBy>Crippa, Philippe</cp:lastModifiedBy>
  <dcterms:created xsi:type="dcterms:W3CDTF">2025-05-04T12:20:09Z</dcterms:created>
  <dcterms:modified xsi:type="dcterms:W3CDTF">2025-05-04T16:16:38Z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0x0101008A01577BD106734FADFBC9F78B2CC305</vt:lpwstr>
  </property>
</Properties>
</file>